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6560" windowHeight="10440"/>
  </bookViews>
  <sheets>
    <sheet name="Population" sheetId="1" r:id="rId1"/>
  </sheets>
  <definedNames>
    <definedName name="_xlnm._FilterDatabase" localSheetId="0" hidden="1">Population!$A$21:$U$46</definedName>
    <definedName name="_xlnm.Print_Titles" localSheetId="0">Population!$18:$19</definedName>
  </definedNames>
  <calcPr calcId="124519" fullCalcOnLoad="1"/>
</workbook>
</file>

<file path=xl/calcChain.xml><?xml version="1.0" encoding="utf-8"?>
<calcChain xmlns="http://schemas.openxmlformats.org/spreadsheetml/2006/main">
  <c r="L79" i="1"/>
  <c r="L80"/>
  <c r="L81"/>
  <c r="L82"/>
  <c r="L83"/>
  <c r="L84"/>
  <c r="L85"/>
  <c r="L86"/>
  <c r="L87"/>
  <c r="L78"/>
  <c r="L63"/>
  <c r="L64"/>
  <c r="L65"/>
  <c r="L66"/>
  <c r="L67"/>
  <c r="L68"/>
  <c r="L69"/>
  <c r="L70"/>
  <c r="L71"/>
  <c r="L72"/>
  <c r="L73"/>
  <c r="L74"/>
  <c r="L62"/>
  <c r="L51"/>
  <c r="L52"/>
  <c r="L53"/>
  <c r="L54"/>
  <c r="L55"/>
  <c r="L56"/>
  <c r="L57"/>
  <c r="L58"/>
  <c r="L50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24"/>
  <c r="F49"/>
  <c r="E77"/>
  <c r="L77" s="1"/>
  <c r="L13" s="1"/>
  <c r="E61"/>
  <c r="L61" s="1"/>
  <c r="L11" s="1"/>
  <c r="E23"/>
  <c r="L23" s="1"/>
  <c r="L7" s="1"/>
  <c r="E49"/>
  <c r="L49" s="1"/>
  <c r="L9" s="1"/>
  <c r="E13"/>
  <c r="E11"/>
  <c r="E9"/>
  <c r="E7"/>
  <c r="F77"/>
  <c r="F23"/>
  <c r="F21" s="1"/>
  <c r="K24"/>
  <c r="D23"/>
  <c r="C23"/>
  <c r="K23" s="1"/>
  <c r="K7" s="1"/>
  <c r="Y79"/>
  <c r="Y80"/>
  <c r="Y81"/>
  <c r="Y82"/>
  <c r="Y83"/>
  <c r="Y84"/>
  <c r="Y85"/>
  <c r="Y86"/>
  <c r="Y87"/>
  <c r="Y78"/>
  <c r="X79"/>
  <c r="X80"/>
  <c r="X81"/>
  <c r="X82"/>
  <c r="X83"/>
  <c r="X84"/>
  <c r="X85"/>
  <c r="X86"/>
  <c r="X87"/>
  <c r="X78"/>
  <c r="W79"/>
  <c r="W80"/>
  <c r="W81"/>
  <c r="W82"/>
  <c r="W83"/>
  <c r="W84"/>
  <c r="W85"/>
  <c r="W86"/>
  <c r="W87"/>
  <c r="V79"/>
  <c r="V80"/>
  <c r="V81"/>
  <c r="V82"/>
  <c r="V83"/>
  <c r="V84"/>
  <c r="V85"/>
  <c r="V86"/>
  <c r="V87"/>
  <c r="W78"/>
  <c r="V78"/>
  <c r="U77"/>
  <c r="C77"/>
  <c r="Y77"/>
  <c r="T77"/>
  <c r="X77"/>
  <c r="S77"/>
  <c r="W77"/>
  <c r="R77"/>
  <c r="V77" s="1"/>
  <c r="V13" s="1"/>
  <c r="Y63"/>
  <c r="Y64"/>
  <c r="Y65"/>
  <c r="Y66"/>
  <c r="Y67"/>
  <c r="Y68"/>
  <c r="Y69"/>
  <c r="Y70"/>
  <c r="Y71"/>
  <c r="Y72"/>
  <c r="Y73"/>
  <c r="Y74"/>
  <c r="Y62"/>
  <c r="X63"/>
  <c r="X64"/>
  <c r="X65"/>
  <c r="X66"/>
  <c r="X67"/>
  <c r="X68"/>
  <c r="X69"/>
  <c r="X70"/>
  <c r="X71"/>
  <c r="X72"/>
  <c r="X73"/>
  <c r="X74"/>
  <c r="X62"/>
  <c r="W63"/>
  <c r="W64"/>
  <c r="W65"/>
  <c r="W66"/>
  <c r="W67"/>
  <c r="W68"/>
  <c r="W69"/>
  <c r="W70"/>
  <c r="W71"/>
  <c r="W72"/>
  <c r="W73"/>
  <c r="W74"/>
  <c r="W62"/>
  <c r="V63"/>
  <c r="V64"/>
  <c r="V65"/>
  <c r="V66"/>
  <c r="V67"/>
  <c r="V68"/>
  <c r="V69"/>
  <c r="V70"/>
  <c r="V71"/>
  <c r="V72"/>
  <c r="V73"/>
  <c r="V74"/>
  <c r="V62"/>
  <c r="U61"/>
  <c r="C61"/>
  <c r="Y61" s="1"/>
  <c r="Y11" s="1"/>
  <c r="T61"/>
  <c r="X61" s="1"/>
  <c r="X11" s="1"/>
  <c r="S61"/>
  <c r="W61" s="1"/>
  <c r="W11" s="1"/>
  <c r="R61"/>
  <c r="V61" s="1"/>
  <c r="V11" s="1"/>
  <c r="Y51"/>
  <c r="Y52"/>
  <c r="Y53"/>
  <c r="Y54"/>
  <c r="Y55"/>
  <c r="Y56"/>
  <c r="Y57"/>
  <c r="Y58"/>
  <c r="Y50"/>
  <c r="X51"/>
  <c r="X52"/>
  <c r="X53"/>
  <c r="X54"/>
  <c r="X55"/>
  <c r="X56"/>
  <c r="X57"/>
  <c r="X58"/>
  <c r="X50"/>
  <c r="W51"/>
  <c r="W52"/>
  <c r="W53"/>
  <c r="W54"/>
  <c r="W55"/>
  <c r="W56"/>
  <c r="W57"/>
  <c r="W58"/>
  <c r="W50"/>
  <c r="V51"/>
  <c r="V52"/>
  <c r="V53"/>
  <c r="V54"/>
  <c r="V55"/>
  <c r="V56"/>
  <c r="V57"/>
  <c r="V58"/>
  <c r="V50"/>
  <c r="U49"/>
  <c r="C49"/>
  <c r="Y49"/>
  <c r="T49"/>
  <c r="X49"/>
  <c r="S49"/>
  <c r="W49"/>
  <c r="R49"/>
  <c r="V49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24"/>
  <c r="U23"/>
  <c r="U21"/>
  <c r="C21"/>
  <c r="Y21"/>
  <c r="T23"/>
  <c r="T21"/>
  <c r="X21" s="1"/>
  <c r="X5" s="1"/>
  <c r="S23"/>
  <c r="S21" s="1"/>
  <c r="R23"/>
  <c r="R21" s="1"/>
  <c r="Y23"/>
  <c r="X23"/>
  <c r="W23"/>
  <c r="V23"/>
  <c r="Y13"/>
  <c r="X13"/>
  <c r="W13"/>
  <c r="Y9"/>
  <c r="X9"/>
  <c r="W9"/>
  <c r="V9"/>
  <c r="Y7"/>
  <c r="X7"/>
  <c r="W7"/>
  <c r="V7"/>
  <c r="Y5"/>
  <c r="R13"/>
  <c r="S13"/>
  <c r="T13"/>
  <c r="U13"/>
  <c r="R11"/>
  <c r="S11"/>
  <c r="T11"/>
  <c r="U11"/>
  <c r="R9"/>
  <c r="S9"/>
  <c r="T9"/>
  <c r="U9"/>
  <c r="R7"/>
  <c r="S7"/>
  <c r="T7"/>
  <c r="U7"/>
  <c r="T5"/>
  <c r="U5"/>
  <c r="D49"/>
  <c r="D61"/>
  <c r="D77"/>
  <c r="D21"/>
  <c r="D5" s="1"/>
  <c r="J77"/>
  <c r="Q77" s="1"/>
  <c r="Q13" s="1"/>
  <c r="Q79"/>
  <c r="Q80"/>
  <c r="Q81"/>
  <c r="Q82"/>
  <c r="Q83"/>
  <c r="Q84"/>
  <c r="Q85"/>
  <c r="Q86"/>
  <c r="Q87"/>
  <c r="Q78"/>
  <c r="J61"/>
  <c r="Q61" s="1"/>
  <c r="Q11" s="1"/>
  <c r="Q63"/>
  <c r="Q64"/>
  <c r="Q65"/>
  <c r="Q66"/>
  <c r="Q67"/>
  <c r="Q68"/>
  <c r="Q69"/>
  <c r="Q70"/>
  <c r="Q71"/>
  <c r="Q72"/>
  <c r="Q73"/>
  <c r="Q62"/>
  <c r="J49"/>
  <c r="Q49" s="1"/>
  <c r="Q9" s="1"/>
  <c r="Q51"/>
  <c r="Q52"/>
  <c r="Q53"/>
  <c r="Q54"/>
  <c r="Q55"/>
  <c r="Q56"/>
  <c r="Q57"/>
  <c r="Q58"/>
  <c r="Q50"/>
  <c r="J23"/>
  <c r="J21"/>
  <c r="Q21" s="1"/>
  <c r="Q5" s="1"/>
  <c r="I23"/>
  <c r="I49"/>
  <c r="I21" s="1"/>
  <c r="I61"/>
  <c r="I77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23"/>
  <c r="Q24"/>
  <c r="Q7"/>
  <c r="M77"/>
  <c r="M79"/>
  <c r="M80"/>
  <c r="M81"/>
  <c r="M82"/>
  <c r="M83"/>
  <c r="M84"/>
  <c r="M85"/>
  <c r="M86"/>
  <c r="M87"/>
  <c r="M78"/>
  <c r="F61"/>
  <c r="M61" s="1"/>
  <c r="M11" s="1"/>
  <c r="M63"/>
  <c r="M64"/>
  <c r="M65"/>
  <c r="M66"/>
  <c r="M67"/>
  <c r="M68"/>
  <c r="M69"/>
  <c r="M70"/>
  <c r="M71"/>
  <c r="M72"/>
  <c r="M73"/>
  <c r="M74"/>
  <c r="M62"/>
  <c r="M49"/>
  <c r="M51"/>
  <c r="M52"/>
  <c r="M53"/>
  <c r="M54"/>
  <c r="M55"/>
  <c r="M56"/>
  <c r="M57"/>
  <c r="M58"/>
  <c r="M50"/>
  <c r="M23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24"/>
  <c r="M13"/>
  <c r="M9"/>
  <c r="M7"/>
  <c r="F13"/>
  <c r="F11"/>
  <c r="F9"/>
  <c r="F7"/>
  <c r="H23"/>
  <c r="H49"/>
  <c r="H61"/>
  <c r="H77"/>
  <c r="H21"/>
  <c r="O21" s="1"/>
  <c r="O5" s="1"/>
  <c r="P79"/>
  <c r="P80"/>
  <c r="P81"/>
  <c r="P82"/>
  <c r="P83"/>
  <c r="P84"/>
  <c r="P85"/>
  <c r="P86"/>
  <c r="P87"/>
  <c r="P78"/>
  <c r="O79"/>
  <c r="O80"/>
  <c r="O81"/>
  <c r="O82"/>
  <c r="O83"/>
  <c r="O84"/>
  <c r="O85"/>
  <c r="O86"/>
  <c r="O87"/>
  <c r="O78"/>
  <c r="P77"/>
  <c r="O77"/>
  <c r="P61"/>
  <c r="O61"/>
  <c r="P63"/>
  <c r="P64"/>
  <c r="P65"/>
  <c r="P67"/>
  <c r="P68"/>
  <c r="P69"/>
  <c r="P70"/>
  <c r="P72"/>
  <c r="P73"/>
  <c r="P62"/>
  <c r="O63"/>
  <c r="O64"/>
  <c r="O65"/>
  <c r="O66"/>
  <c r="O67"/>
  <c r="O68"/>
  <c r="O69"/>
  <c r="O70"/>
  <c r="O71"/>
  <c r="O72"/>
  <c r="O73"/>
  <c r="O74"/>
  <c r="O62"/>
  <c r="P49"/>
  <c r="O49"/>
  <c r="P51"/>
  <c r="P52"/>
  <c r="P53"/>
  <c r="P54"/>
  <c r="P55"/>
  <c r="P56"/>
  <c r="P57"/>
  <c r="P50"/>
  <c r="O51"/>
  <c r="O52"/>
  <c r="O53"/>
  <c r="O54"/>
  <c r="O55"/>
  <c r="O56"/>
  <c r="O57"/>
  <c r="O58"/>
  <c r="O50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24"/>
  <c r="P23"/>
  <c r="P7" s="1"/>
  <c r="O23"/>
  <c r="O7"/>
  <c r="O13"/>
  <c r="P13"/>
  <c r="O11"/>
  <c r="P11"/>
  <c r="O9"/>
  <c r="P9"/>
  <c r="G23"/>
  <c r="G49"/>
  <c r="G61"/>
  <c r="G11" s="1"/>
  <c r="G77"/>
  <c r="G21"/>
  <c r="N21" s="1"/>
  <c r="N5" s="1"/>
  <c r="K21"/>
  <c r="K5" s="1"/>
  <c r="H5"/>
  <c r="J5"/>
  <c r="C5"/>
  <c r="K77"/>
  <c r="K86"/>
  <c r="K13"/>
  <c r="N77"/>
  <c r="N86"/>
  <c r="N13"/>
  <c r="D13"/>
  <c r="G13"/>
  <c r="H13"/>
  <c r="I13"/>
  <c r="J13"/>
  <c r="C13"/>
  <c r="K61"/>
  <c r="K11" s="1"/>
  <c r="N61"/>
  <c r="N11" s="1"/>
  <c r="D11"/>
  <c r="H11"/>
  <c r="I11"/>
  <c r="J11"/>
  <c r="C11"/>
  <c r="K49"/>
  <c r="K9" s="1"/>
  <c r="N49"/>
  <c r="N9" s="1"/>
  <c r="D9"/>
  <c r="G9"/>
  <c r="H9"/>
  <c r="I9"/>
  <c r="J9"/>
  <c r="C9"/>
  <c r="N23"/>
  <c r="N7"/>
  <c r="D7"/>
  <c r="G7"/>
  <c r="H7"/>
  <c r="I7"/>
  <c r="J7"/>
  <c r="C7"/>
  <c r="K79"/>
  <c r="K80"/>
  <c r="K81"/>
  <c r="K82"/>
  <c r="K83"/>
  <c r="K84"/>
  <c r="K85"/>
  <c r="K87"/>
  <c r="K78"/>
  <c r="K63"/>
  <c r="K64"/>
  <c r="K65"/>
  <c r="K66"/>
  <c r="K67"/>
  <c r="K68"/>
  <c r="K69"/>
  <c r="K70"/>
  <c r="K71"/>
  <c r="K72"/>
  <c r="K73"/>
  <c r="K74"/>
  <c r="K62"/>
  <c r="K51"/>
  <c r="K52"/>
  <c r="K53"/>
  <c r="K54"/>
  <c r="K55"/>
  <c r="K56"/>
  <c r="K57"/>
  <c r="K58"/>
  <c r="K50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N79"/>
  <c r="N80"/>
  <c r="N81"/>
  <c r="N82"/>
  <c r="N83"/>
  <c r="N84"/>
  <c r="N85"/>
  <c r="N87"/>
  <c r="N78"/>
  <c r="N63"/>
  <c r="N64"/>
  <c r="N65"/>
  <c r="N66"/>
  <c r="N67"/>
  <c r="N68"/>
  <c r="N69"/>
  <c r="N70"/>
  <c r="N71"/>
  <c r="N72"/>
  <c r="N73"/>
  <c r="N74"/>
  <c r="N62"/>
  <c r="N51"/>
  <c r="N52"/>
  <c r="N53"/>
  <c r="N54"/>
  <c r="N55"/>
  <c r="N56"/>
  <c r="N57"/>
  <c r="N58"/>
  <c r="N50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24"/>
  <c r="I5" l="1"/>
  <c r="P21"/>
  <c r="P5" s="1"/>
  <c r="V21"/>
  <c r="V5" s="1"/>
  <c r="R5"/>
  <c r="W21"/>
  <c r="W5" s="1"/>
  <c r="S5"/>
  <c r="M21"/>
  <c r="M5" s="1"/>
  <c r="F5"/>
  <c r="G5"/>
  <c r="E21"/>
  <c r="L21" l="1"/>
  <c r="L5" s="1"/>
  <c r="E5"/>
</calcChain>
</file>

<file path=xl/sharedStrings.xml><?xml version="1.0" encoding="utf-8"?>
<sst xmlns="http://schemas.openxmlformats.org/spreadsheetml/2006/main" count="117" uniqueCount="93">
  <si>
    <t>Superficie (en km²)</t>
  </si>
  <si>
    <t>Nombre de population INSTAT</t>
  </si>
  <si>
    <t>ANNEE</t>
  </si>
  <si>
    <t xml:space="preserve">TOTAL REGION </t>
  </si>
  <si>
    <t>CODE</t>
  </si>
  <si>
    <t>SYNTHESE PAR DISTRICT</t>
  </si>
  <si>
    <t>DETAIL PAR COMMUNE</t>
  </si>
  <si>
    <t>REGION AMORON'I MANIA</t>
  </si>
  <si>
    <t>DISTRICT AMBOSITRA</t>
  </si>
  <si>
    <t>DISTRIT AMBATOFINANDRAHANA</t>
  </si>
  <si>
    <t>DISTRICT MANANDRIANA</t>
  </si>
  <si>
    <t>DISTRICT FANDRIANA</t>
  </si>
  <si>
    <t>DISTRICT AMBATOFINANDRAHANA</t>
  </si>
  <si>
    <t>AMBOSITRA I</t>
  </si>
  <si>
    <t>AMBOSITRA II</t>
  </si>
  <si>
    <t>ANKAZOAMBO</t>
  </si>
  <si>
    <t>IVONY MIARAMIASA</t>
  </si>
  <si>
    <t>ANDINA</t>
  </si>
  <si>
    <t>IMERINA IMADY</t>
  </si>
  <si>
    <t>TSARASAOTRA</t>
  </si>
  <si>
    <t>MAROSOA</t>
  </si>
  <si>
    <t>FAHIZAY</t>
  </si>
  <si>
    <t>ALAKAMISY AMBOHIJATO</t>
  </si>
  <si>
    <t>KIANJANDRAKEFINA</t>
  </si>
  <si>
    <t>AMBALAMANAKANA</t>
  </si>
  <si>
    <t>ILAKA CENTRE</t>
  </si>
  <si>
    <t>IHADILANANA</t>
  </si>
  <si>
    <t>AMBATOFITORAHANA</t>
  </si>
  <si>
    <t>ANTOETRA</t>
  </si>
  <si>
    <t>MAHAZINA AMBOHIPIERENANA</t>
  </si>
  <si>
    <t>SAHATSIHO AMBOHIMANJAKA</t>
  </si>
  <si>
    <t>AMBOHIMITOMBO I</t>
  </si>
  <si>
    <t>AMBOHIMITOMBO II</t>
  </si>
  <si>
    <t>AMBINANINDRANO</t>
  </si>
  <si>
    <t>VOHIDAHY</t>
  </si>
  <si>
    <t>AMBATOFINANDRAHANA</t>
  </si>
  <si>
    <t>ITREMO</t>
  </si>
  <si>
    <t>FENOARIVO</t>
  </si>
  <si>
    <t>SOAVINA</t>
  </si>
  <si>
    <t>AMBONDROMISOTRA</t>
  </si>
  <si>
    <t>AMBATOMIFANONGOA</t>
  </si>
  <si>
    <t>AMBOROMPOTSY</t>
  </si>
  <si>
    <t>MANDROSONORO</t>
  </si>
  <si>
    <t>MANGATABOAHANGY</t>
  </si>
  <si>
    <t>FANDRIANA</t>
  </si>
  <si>
    <t>SAHAMADIO FISAKANA</t>
  </si>
  <si>
    <t>FIADANANA</t>
  </si>
  <si>
    <t>TSARAZAZA</t>
  </si>
  <si>
    <t>TATAMALAZA</t>
  </si>
  <si>
    <t>ANKARINORO</t>
  </si>
  <si>
    <t>SANDRANDAHY</t>
  </si>
  <si>
    <t>MAHAZOARIVO</t>
  </si>
  <si>
    <t>MIARINAVARATRA</t>
  </si>
  <si>
    <t>BETSIMISOTRA</t>
  </si>
  <si>
    <t>ALAKAMISY AMBOHIMAHAZO</t>
  </si>
  <si>
    <t>IMITO</t>
  </si>
  <si>
    <t>AMBOVOMBE CENTRE</t>
  </si>
  <si>
    <t>AMBOHIMAHAZO</t>
  </si>
  <si>
    <t>ANJOMA NANDIHIZANA</t>
  </si>
  <si>
    <t>AMBOHIMILANJA</t>
  </si>
  <si>
    <t>AMBOHIPO</t>
  </si>
  <si>
    <t>ANJOMAN'ANKONA</t>
  </si>
  <si>
    <t>VINANY ANDAKATANIKELY</t>
  </si>
  <si>
    <t>TALATA VOHIMENA</t>
  </si>
  <si>
    <t>AMBATOMARINA</t>
  </si>
  <si>
    <t>ANDAKATANY</t>
  </si>
  <si>
    <t xml:space="preserve">COMMUNES </t>
  </si>
  <si>
    <t xml:space="preserve">Nombre de population </t>
  </si>
  <si>
    <t>Source:</t>
  </si>
  <si>
    <t>?????</t>
  </si>
  <si>
    <t>MILAMAINA ANGAVO</t>
  </si>
  <si>
    <t>IVATO CENTRE</t>
  </si>
  <si>
    <t>Effectif populatioin 1993: RGPH 1993</t>
  </si>
  <si>
    <t>ND</t>
  </si>
  <si>
    <t>NB:</t>
  </si>
  <si>
    <t>ND: Non Determiné</t>
  </si>
  <si>
    <t xml:space="preserve"> RGPH 1993</t>
  </si>
  <si>
    <t>RGPH 1993</t>
  </si>
  <si>
    <t>Effectif populatioin 2004-2005-2006: UGIR AIM</t>
  </si>
  <si>
    <t>Superficie: FTM BD 100 mis a jour 2009</t>
  </si>
  <si>
    <t>Nombre de population corrigé par ATW/ERGC</t>
  </si>
  <si>
    <t>Densité corrigée par ATW/ERGC</t>
  </si>
  <si>
    <t>Alors,on a pris comme base 2004 pour l'élaboration de la matrice d'évolution de la population sur la base d'un taux de croissance de 4 %  (Année 2005 à 2008)</t>
  </si>
  <si>
    <t>Densité (hab/km2)</t>
  </si>
  <si>
    <t xml:space="preserve">Après confrontation des diverses bases de données en notre possession,on est arrivé à la conclusion que les données sur la population les plus fiables et les plus probables </t>
  </si>
  <si>
    <t>autres que les données du RGPH 1993 sont celles de 2004.</t>
  </si>
  <si>
    <t>ILO 2001</t>
  </si>
  <si>
    <t>UGIR 2004</t>
  </si>
  <si>
    <t>UGIR
2005</t>
  </si>
  <si>
    <t>UGIR 2006</t>
  </si>
  <si>
    <t>Effestif population 2008: recensement admnistratif effectué par les chefs fokontany</t>
  </si>
  <si>
    <t>Effectif populatioin 2001: ILO</t>
  </si>
  <si>
    <t xml:space="preserve">Effectif population 2007: enquête communale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</si>
</sst>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9" formatCode="0.0000"/>
  </numFmts>
  <fonts count="1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sz val="8"/>
      <name val="Arial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5" fillId="0" borderId="1" xfId="0" applyNumberFormat="1" applyFont="1" applyBorder="1"/>
    <xf numFmtId="1" fontId="5" fillId="0" borderId="1" xfId="0" applyNumberFormat="1" applyFont="1" applyBorder="1"/>
    <xf numFmtId="3" fontId="5" fillId="0" borderId="1" xfId="0" applyNumberFormat="1" applyFont="1" applyBorder="1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/>
    <xf numFmtId="10" fontId="5" fillId="0" borderId="0" xfId="0" applyNumberFormat="1" applyFont="1" applyBorder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/>
    <xf numFmtId="0" fontId="5" fillId="0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3" fontId="5" fillId="0" borderId="3" xfId="0" applyNumberFormat="1" applyFont="1" applyFill="1" applyBorder="1"/>
    <xf numFmtId="1" fontId="5" fillId="0" borderId="3" xfId="0" applyNumberFormat="1" applyFont="1" applyFill="1" applyBorder="1"/>
    <xf numFmtId="0" fontId="5" fillId="0" borderId="4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10" fillId="0" borderId="0" xfId="0" applyFont="1"/>
    <xf numFmtId="3" fontId="4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/>
    <xf numFmtId="1" fontId="5" fillId="0" borderId="3" xfId="0" applyNumberFormat="1" applyFont="1" applyBorder="1"/>
    <xf numFmtId="3" fontId="5" fillId="0" borderId="3" xfId="0" applyNumberFormat="1" applyFont="1" applyBorder="1"/>
    <xf numFmtId="165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right" vertical="center" wrapText="1"/>
    </xf>
    <xf numFmtId="0" fontId="4" fillId="3" borderId="3" xfId="0" applyFont="1" applyFill="1" applyBorder="1"/>
    <xf numFmtId="3" fontId="4" fillId="3" borderId="3" xfId="0" applyNumberFormat="1" applyFont="1" applyFill="1" applyBorder="1"/>
    <xf numFmtId="0" fontId="5" fillId="0" borderId="2" xfId="0" applyFont="1" applyBorder="1"/>
    <xf numFmtId="0" fontId="5" fillId="0" borderId="4" xfId="0" applyFont="1" applyBorder="1"/>
    <xf numFmtId="10" fontId="5" fillId="0" borderId="1" xfId="0" applyNumberFormat="1" applyFont="1" applyBorder="1"/>
    <xf numFmtId="0" fontId="11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3" fontId="0" fillId="0" borderId="3" xfId="0" applyNumberFormat="1" applyFill="1" applyBorder="1"/>
    <xf numFmtId="3" fontId="0" fillId="0" borderId="3" xfId="0" applyNumberFormat="1" applyBorder="1"/>
    <xf numFmtId="3" fontId="5" fillId="0" borderId="0" xfId="0" applyNumberFormat="1" applyFont="1" applyFill="1" applyBorder="1"/>
    <xf numFmtId="3" fontId="13" fillId="0" borderId="3" xfId="0" applyNumberFormat="1" applyFont="1" applyFill="1" applyBorder="1"/>
    <xf numFmtId="3" fontId="13" fillId="0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" fontId="4" fillId="3" borderId="3" xfId="0" applyNumberFormat="1" applyFont="1" applyFill="1" applyBorder="1"/>
    <xf numFmtId="0" fontId="1" fillId="0" borderId="3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3" fontId="0" fillId="0" borderId="1" xfId="0" applyNumberFormat="1" applyFill="1" applyBorder="1"/>
    <xf numFmtId="3" fontId="11" fillId="0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1" fontId="5" fillId="0" borderId="1" xfId="0" applyNumberFormat="1" applyFont="1" applyBorder="1" applyAlignment="1">
      <alignment vertical="center"/>
    </xf>
    <xf numFmtId="0" fontId="0" fillId="0" borderId="1" xfId="0" applyBorder="1"/>
    <xf numFmtId="0" fontId="12" fillId="0" borderId="4" xfId="0" applyFont="1" applyBorder="1" applyAlignment="1">
      <alignment horizontal="left"/>
    </xf>
    <xf numFmtId="1" fontId="5" fillId="0" borderId="1" xfId="0" applyNumberFormat="1" applyFont="1" applyFill="1" applyBorder="1"/>
    <xf numFmtId="0" fontId="0" fillId="0" borderId="0" xfId="0" applyBorder="1"/>
    <xf numFmtId="3" fontId="11" fillId="0" borderId="2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center"/>
    </xf>
    <xf numFmtId="0" fontId="4" fillId="0" borderId="0" xfId="0" applyFont="1"/>
    <xf numFmtId="3" fontId="10" fillId="0" borderId="3" xfId="0" applyNumberFormat="1" applyFont="1" applyFill="1" applyBorder="1"/>
    <xf numFmtId="0" fontId="15" fillId="0" borderId="0" xfId="0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0" fontId="17" fillId="0" borderId="0" xfId="0" applyFont="1"/>
    <xf numFmtId="164" fontId="15" fillId="0" borderId="0" xfId="0" applyNumberFormat="1" applyFont="1"/>
    <xf numFmtId="1" fontId="15" fillId="0" borderId="0" xfId="0" applyNumberFormat="1" applyFont="1"/>
    <xf numFmtId="3" fontId="18" fillId="4" borderId="3" xfId="0" applyNumberFormat="1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 vertical="center" wrapText="1"/>
    </xf>
    <xf numFmtId="169" fontId="0" fillId="0" borderId="0" xfId="0" applyNumberForma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3" fontId="5" fillId="0" borderId="3" xfId="0" applyNumberFormat="1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>
      <selection activeCell="U92" sqref="U92"/>
    </sheetView>
  </sheetViews>
  <sheetFormatPr baseColWidth="10" defaultRowHeight="12.75"/>
  <cols>
    <col min="1" max="1" width="9.5703125" customWidth="1"/>
    <col min="2" max="2" width="31.28515625" customWidth="1"/>
    <col min="3" max="3" width="9.42578125" customWidth="1"/>
    <col min="4" max="4" width="7.42578125" style="4" customWidth="1"/>
    <col min="5" max="5" width="7.28515625" style="4" customWidth="1"/>
    <col min="6" max="6" width="7.42578125" style="4" customWidth="1"/>
    <col min="7" max="7" width="7.7109375" style="5" customWidth="1"/>
    <col min="8" max="9" width="7.5703125" style="6" customWidth="1"/>
    <col min="10" max="10" width="8" style="6" customWidth="1"/>
    <col min="11" max="11" width="5.85546875" customWidth="1"/>
    <col min="12" max="12" width="6" customWidth="1"/>
    <col min="13" max="13" width="5.42578125" customWidth="1"/>
    <col min="14" max="14" width="5.42578125" style="4" customWidth="1"/>
    <col min="15" max="15" width="5.7109375" style="4" customWidth="1"/>
    <col min="16" max="16" width="5.5703125" style="4" customWidth="1"/>
    <col min="17" max="17" width="5.42578125" style="4" customWidth="1"/>
    <col min="18" max="18" width="9.7109375" style="6" customWidth="1"/>
    <col min="19" max="21" width="9.7109375" customWidth="1"/>
    <col min="22" max="22" width="6.7109375" style="6" customWidth="1"/>
    <col min="23" max="25" width="6.7109375" customWidth="1"/>
    <col min="26" max="26" width="9.28515625" customWidth="1"/>
  </cols>
  <sheetData>
    <row r="1" spans="1:25">
      <c r="A1" s="24" t="s">
        <v>5</v>
      </c>
    </row>
    <row r="3" spans="1:25" ht="24" customHeight="1">
      <c r="A3" s="96" t="s">
        <v>7</v>
      </c>
      <c r="B3" s="96"/>
      <c r="C3" s="17" t="s">
        <v>0</v>
      </c>
      <c r="D3" s="100" t="s">
        <v>67</v>
      </c>
      <c r="E3" s="101"/>
      <c r="F3" s="101" t="s">
        <v>67</v>
      </c>
      <c r="G3" s="101" t="s">
        <v>67</v>
      </c>
      <c r="H3" s="101" t="s">
        <v>67</v>
      </c>
      <c r="I3" s="101" t="s">
        <v>67</v>
      </c>
      <c r="J3" s="102" t="s">
        <v>1</v>
      </c>
      <c r="K3" s="100" t="s">
        <v>83</v>
      </c>
      <c r="L3" s="101"/>
      <c r="M3" s="101"/>
      <c r="N3" s="101"/>
      <c r="O3" s="101"/>
      <c r="P3" s="101"/>
      <c r="Q3" s="102"/>
      <c r="R3" s="89" t="s">
        <v>80</v>
      </c>
      <c r="S3" s="90"/>
      <c r="T3" s="90"/>
      <c r="U3" s="91"/>
      <c r="V3" s="89" t="s">
        <v>81</v>
      </c>
      <c r="W3" s="90"/>
      <c r="X3" s="90"/>
      <c r="Y3" s="91"/>
    </row>
    <row r="4" spans="1:25" ht="24.75" customHeight="1">
      <c r="A4" s="94" t="s">
        <v>2</v>
      </c>
      <c r="B4" s="95"/>
      <c r="C4" s="72"/>
      <c r="D4" s="72" t="s">
        <v>76</v>
      </c>
      <c r="E4" s="72" t="s">
        <v>86</v>
      </c>
      <c r="F4" s="72" t="s">
        <v>87</v>
      </c>
      <c r="G4" s="72" t="s">
        <v>88</v>
      </c>
      <c r="H4" s="72" t="s">
        <v>89</v>
      </c>
      <c r="I4" s="72">
        <v>2007</v>
      </c>
      <c r="J4" s="72">
        <v>2008</v>
      </c>
      <c r="K4" s="72">
        <v>1993</v>
      </c>
      <c r="L4" s="72">
        <v>2001</v>
      </c>
      <c r="M4" s="72">
        <v>2004</v>
      </c>
      <c r="N4" s="72">
        <v>2005</v>
      </c>
      <c r="O4" s="72">
        <v>2006</v>
      </c>
      <c r="P4" s="72">
        <v>2007</v>
      </c>
      <c r="Q4" s="72">
        <v>2008</v>
      </c>
      <c r="R4" s="83">
        <v>2005</v>
      </c>
      <c r="S4" s="84">
        <v>2006</v>
      </c>
      <c r="T4" s="84">
        <v>2007</v>
      </c>
      <c r="U4" s="84">
        <v>2008</v>
      </c>
      <c r="V4" s="83">
        <v>2005</v>
      </c>
      <c r="W4" s="84">
        <v>2006</v>
      </c>
      <c r="X4" s="84">
        <v>2007</v>
      </c>
      <c r="Y4" s="84">
        <v>2008</v>
      </c>
    </row>
    <row r="5" spans="1:25" ht="17.25" customHeight="1">
      <c r="A5" s="97" t="s">
        <v>3</v>
      </c>
      <c r="B5" s="97"/>
      <c r="C5" s="69">
        <f t="shared" ref="C5:J5" si="0">C21</f>
        <v>16499</v>
      </c>
      <c r="D5" s="69">
        <f t="shared" si="0"/>
        <v>471905</v>
      </c>
      <c r="E5" s="69">
        <f t="shared" si="0"/>
        <v>707103</v>
      </c>
      <c r="F5" s="69">
        <f t="shared" si="0"/>
        <v>714295</v>
      </c>
      <c r="G5" s="69">
        <f t="shared" si="0"/>
        <v>742190</v>
      </c>
      <c r="H5" s="69">
        <f t="shared" si="0"/>
        <v>782137</v>
      </c>
      <c r="I5" s="69">
        <f t="shared" si="0"/>
        <v>689262</v>
      </c>
      <c r="J5" s="69">
        <f t="shared" si="0"/>
        <v>686509</v>
      </c>
      <c r="K5" s="69">
        <f t="shared" ref="K5:Q5" si="1">K21</f>
        <v>28.60203648705982</v>
      </c>
      <c r="L5" s="69">
        <f>L21</f>
        <v>42.857324686344626</v>
      </c>
      <c r="M5" s="69">
        <f t="shared" si="1"/>
        <v>43.293229892720774</v>
      </c>
      <c r="N5" s="69">
        <f t="shared" si="1"/>
        <v>44.983938420510334</v>
      </c>
      <c r="O5" s="69">
        <f t="shared" si="1"/>
        <v>47.405115461543126</v>
      </c>
      <c r="P5" s="69">
        <f t="shared" si="1"/>
        <v>41.775986423419603</v>
      </c>
      <c r="Q5" s="69">
        <f t="shared" si="1"/>
        <v>41.609127825928844</v>
      </c>
      <c r="R5" s="69">
        <f t="shared" ref="R5:Y5" si="2">R21</f>
        <v>742867.20000000019</v>
      </c>
      <c r="S5" s="69">
        <f t="shared" si="2"/>
        <v>772581.47200000007</v>
      </c>
      <c r="T5" s="69">
        <f t="shared" si="2"/>
        <v>803484.73088000005</v>
      </c>
      <c r="U5" s="69">
        <f t="shared" si="2"/>
        <v>835624.12011520017</v>
      </c>
      <c r="V5" s="69">
        <f t="shared" si="2"/>
        <v>45.024983332323181</v>
      </c>
      <c r="W5" s="69">
        <f t="shared" si="2"/>
        <v>46.825957451966786</v>
      </c>
      <c r="X5" s="69">
        <f t="shared" si="2"/>
        <v>48.698995750045462</v>
      </c>
      <c r="Y5" s="69">
        <f t="shared" si="2"/>
        <v>50.646955580047283</v>
      </c>
    </row>
    <row r="7" spans="1:25" s="15" customFormat="1">
      <c r="A7" s="92" t="s">
        <v>8</v>
      </c>
      <c r="B7" s="93"/>
      <c r="C7" s="19">
        <f t="shared" ref="C7:J7" si="3">C23</f>
        <v>2940</v>
      </c>
      <c r="D7" s="19">
        <f t="shared" si="3"/>
        <v>171679</v>
      </c>
      <c r="E7" s="19">
        <f t="shared" si="3"/>
        <v>258338</v>
      </c>
      <c r="F7" s="19">
        <f t="shared" si="3"/>
        <v>251216</v>
      </c>
      <c r="G7" s="19">
        <f t="shared" si="3"/>
        <v>256102</v>
      </c>
      <c r="H7" s="19">
        <f t="shared" si="3"/>
        <v>264890</v>
      </c>
      <c r="I7" s="19">
        <f t="shared" si="3"/>
        <v>266451</v>
      </c>
      <c r="J7" s="19">
        <f t="shared" si="3"/>
        <v>251847</v>
      </c>
      <c r="K7" s="19">
        <f t="shared" ref="K7:U7" si="4">K23</f>
        <v>58.394217687074828</v>
      </c>
      <c r="L7" s="19">
        <f>L23</f>
        <v>87.870068027210891</v>
      </c>
      <c r="M7" s="19">
        <f t="shared" si="4"/>
        <v>85.447619047619042</v>
      </c>
      <c r="N7" s="19">
        <f t="shared" si="4"/>
        <v>87.109523809523807</v>
      </c>
      <c r="O7" s="19">
        <f t="shared" si="4"/>
        <v>90.098639455782319</v>
      </c>
      <c r="P7" s="19">
        <f t="shared" si="4"/>
        <v>90.62959183673469</v>
      </c>
      <c r="Q7" s="19">
        <f t="shared" si="4"/>
        <v>85.662244897959184</v>
      </c>
      <c r="R7" s="75">
        <f t="shared" si="4"/>
        <v>261265.04000000004</v>
      </c>
      <c r="S7" s="75">
        <f t="shared" si="4"/>
        <v>271715.22560000001</v>
      </c>
      <c r="T7" s="75">
        <f t="shared" si="4"/>
        <v>282583.83462400007</v>
      </c>
      <c r="U7" s="75">
        <f t="shared" si="4"/>
        <v>293887.18800896005</v>
      </c>
      <c r="V7" s="75">
        <f>V23</f>
        <v>88.865659863945595</v>
      </c>
      <c r="W7" s="75">
        <f>W23</f>
        <v>92.420144761904766</v>
      </c>
      <c r="X7" s="75">
        <f>X23</f>
        <v>96.11695055238097</v>
      </c>
      <c r="Y7" s="75">
        <f>Y23</f>
        <v>99.961628574476208</v>
      </c>
    </row>
    <row r="8" spans="1:25" s="15" customFormat="1">
      <c r="A8" s="16"/>
      <c r="B8" s="21"/>
      <c r="C8" s="19"/>
      <c r="D8" s="22"/>
      <c r="E8" s="22"/>
      <c r="F8" s="22"/>
      <c r="G8" s="22"/>
      <c r="H8" s="23"/>
      <c r="I8" s="44"/>
      <c r="K8" s="23"/>
      <c r="L8" s="23"/>
      <c r="M8" s="23"/>
      <c r="N8" s="22"/>
      <c r="O8" s="22"/>
      <c r="P8" s="22"/>
      <c r="Q8" s="22"/>
      <c r="R8" s="75"/>
      <c r="S8" s="75"/>
      <c r="T8" s="75"/>
      <c r="U8" s="75"/>
      <c r="V8" s="75"/>
      <c r="W8" s="75"/>
      <c r="X8" s="75"/>
      <c r="Y8" s="75"/>
    </row>
    <row r="9" spans="1:25" s="15" customFormat="1">
      <c r="A9" s="92" t="s">
        <v>9</v>
      </c>
      <c r="B9" s="93"/>
      <c r="C9" s="19">
        <f t="shared" ref="C9:J9" si="5">C49</f>
        <v>10283</v>
      </c>
      <c r="D9" s="19">
        <f t="shared" si="5"/>
        <v>87927</v>
      </c>
      <c r="E9" s="19">
        <f t="shared" si="5"/>
        <v>154337</v>
      </c>
      <c r="F9" s="19">
        <f t="shared" si="5"/>
        <v>179758</v>
      </c>
      <c r="G9" s="19">
        <f t="shared" si="5"/>
        <v>179758</v>
      </c>
      <c r="H9" s="19">
        <f t="shared" si="5"/>
        <v>197121</v>
      </c>
      <c r="I9" s="19">
        <f t="shared" si="5"/>
        <v>164757</v>
      </c>
      <c r="J9" s="19">
        <f t="shared" si="5"/>
        <v>149240</v>
      </c>
      <c r="K9" s="19">
        <f t="shared" ref="K9:U9" si="6">K49</f>
        <v>8.5507147719537109</v>
      </c>
      <c r="L9" s="19">
        <f>L49</f>
        <v>15.008946805406982</v>
      </c>
      <c r="M9" s="19">
        <f t="shared" si="6"/>
        <v>17.481085286395022</v>
      </c>
      <c r="N9" s="19">
        <f t="shared" si="6"/>
        <v>17.481085286395022</v>
      </c>
      <c r="O9" s="19">
        <f t="shared" si="6"/>
        <v>19.169600311193232</v>
      </c>
      <c r="P9" s="19">
        <f t="shared" si="6"/>
        <v>16.022269765632597</v>
      </c>
      <c r="Q9" s="19">
        <f t="shared" si="6"/>
        <v>14.513274336283185</v>
      </c>
      <c r="R9" s="75">
        <f t="shared" si="6"/>
        <v>186948.32000000004</v>
      </c>
      <c r="S9" s="75">
        <f t="shared" si="6"/>
        <v>194426.25280000002</v>
      </c>
      <c r="T9" s="75">
        <f t="shared" si="6"/>
        <v>202203.30291200001</v>
      </c>
      <c r="U9" s="75">
        <f t="shared" si="6"/>
        <v>210291.43502848005</v>
      </c>
      <c r="V9" s="75">
        <f>V49</f>
        <v>18.180328697850825</v>
      </c>
      <c r="W9" s="75">
        <f>W49</f>
        <v>18.907541845764857</v>
      </c>
      <c r="X9" s="75">
        <f>X49</f>
        <v>19.663843519595449</v>
      </c>
      <c r="Y9" s="75">
        <f>Y49</f>
        <v>20.450397260379273</v>
      </c>
    </row>
    <row r="10" spans="1:25" s="15" customFormat="1">
      <c r="A10" s="16"/>
      <c r="B10" s="21"/>
      <c r="C10" s="19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2"/>
      <c r="O10" s="22"/>
      <c r="P10" s="22"/>
      <c r="Q10" s="22"/>
      <c r="R10" s="75"/>
      <c r="S10" s="75"/>
      <c r="T10" s="75"/>
      <c r="U10" s="75"/>
      <c r="V10" s="75"/>
      <c r="W10" s="75"/>
      <c r="X10" s="75"/>
      <c r="Y10" s="75"/>
    </row>
    <row r="11" spans="1:25" s="15" customFormat="1">
      <c r="A11" s="92" t="s">
        <v>11</v>
      </c>
      <c r="B11" s="93"/>
      <c r="C11" s="19">
        <f t="shared" ref="C11:J11" si="7">C61</f>
        <v>2351</v>
      </c>
      <c r="D11" s="19">
        <f t="shared" si="7"/>
        <v>143592</v>
      </c>
      <c r="E11" s="19">
        <f t="shared" si="7"/>
        <v>201990</v>
      </c>
      <c r="F11" s="19">
        <f t="shared" si="7"/>
        <v>183804</v>
      </c>
      <c r="G11" s="19">
        <f t="shared" si="7"/>
        <v>203299</v>
      </c>
      <c r="H11" s="19">
        <f t="shared" si="7"/>
        <v>208623</v>
      </c>
      <c r="I11" s="19">
        <f t="shared" si="7"/>
        <v>140743</v>
      </c>
      <c r="J11" s="19">
        <f t="shared" si="7"/>
        <v>193532</v>
      </c>
      <c r="K11" s="19">
        <f t="shared" ref="K11:U11" si="8">K61</f>
        <v>61.076988515525308</v>
      </c>
      <c r="L11" s="19">
        <f>L61</f>
        <v>85.916631220757125</v>
      </c>
      <c r="M11" s="19">
        <f t="shared" si="8"/>
        <v>78.181199489578901</v>
      </c>
      <c r="N11" s="19">
        <f t="shared" si="8"/>
        <v>86.473415567843475</v>
      </c>
      <c r="O11" s="19">
        <f t="shared" si="8"/>
        <v>88.737983836665251</v>
      </c>
      <c r="P11" s="19">
        <f t="shared" si="8"/>
        <v>59.865163760102085</v>
      </c>
      <c r="Q11" s="19">
        <f t="shared" si="8"/>
        <v>82.319013185878347</v>
      </c>
      <c r="R11" s="75">
        <f t="shared" si="8"/>
        <v>191156.16000000003</v>
      </c>
      <c r="S11" s="75">
        <f t="shared" si="8"/>
        <v>198802.40640000001</v>
      </c>
      <c r="T11" s="75">
        <f t="shared" si="8"/>
        <v>206754.502656</v>
      </c>
      <c r="U11" s="75">
        <f t="shared" si="8"/>
        <v>215024.68276224006</v>
      </c>
      <c r="V11" s="75">
        <f>V61</f>
        <v>81.308447469162076</v>
      </c>
      <c r="W11" s="75">
        <f>W61</f>
        <v>84.560785367928545</v>
      </c>
      <c r="X11" s="75">
        <f>X61</f>
        <v>87.943216782645678</v>
      </c>
      <c r="Y11" s="75">
        <f>Y61</f>
        <v>91.460945453951538</v>
      </c>
    </row>
    <row r="12" spans="1:25" s="15" customFormat="1">
      <c r="A12" s="16"/>
      <c r="B12" s="21"/>
      <c r="C12" s="19"/>
      <c r="D12" s="22"/>
      <c r="E12" s="22"/>
      <c r="F12" s="22"/>
      <c r="G12" s="22"/>
      <c r="H12" s="23"/>
      <c r="I12" s="23"/>
      <c r="J12" s="23"/>
      <c r="K12" s="23"/>
      <c r="L12" s="23"/>
      <c r="M12" s="23"/>
      <c r="N12" s="22"/>
      <c r="O12" s="22"/>
      <c r="P12" s="22"/>
      <c r="Q12" s="22"/>
      <c r="R12" s="75"/>
      <c r="S12" s="75"/>
      <c r="T12" s="75"/>
      <c r="U12" s="75"/>
      <c r="V12" s="75"/>
      <c r="W12" s="75"/>
      <c r="X12" s="75"/>
      <c r="Y12" s="75"/>
    </row>
    <row r="13" spans="1:25" s="15" customFormat="1">
      <c r="A13" s="92" t="s">
        <v>10</v>
      </c>
      <c r="B13" s="93"/>
      <c r="C13" s="19">
        <f t="shared" ref="C13:J13" si="9">C77</f>
        <v>925</v>
      </c>
      <c r="D13" s="19">
        <f t="shared" si="9"/>
        <v>68707</v>
      </c>
      <c r="E13" s="19">
        <f t="shared" si="9"/>
        <v>92438</v>
      </c>
      <c r="F13" s="19">
        <f t="shared" si="9"/>
        <v>99517</v>
      </c>
      <c r="G13" s="19">
        <f t="shared" si="9"/>
        <v>103031</v>
      </c>
      <c r="H13" s="19">
        <f t="shared" si="9"/>
        <v>111503</v>
      </c>
      <c r="I13" s="19">
        <f t="shared" si="9"/>
        <v>117311</v>
      </c>
      <c r="J13" s="19">
        <f t="shared" si="9"/>
        <v>91890</v>
      </c>
      <c r="K13" s="19">
        <f t="shared" ref="K13:U13" si="10">K77</f>
        <v>74.277837837837836</v>
      </c>
      <c r="L13" s="19">
        <f>L77</f>
        <v>99.932972972972976</v>
      </c>
      <c r="M13" s="19">
        <f t="shared" si="10"/>
        <v>107.58594594594595</v>
      </c>
      <c r="N13" s="19">
        <f t="shared" si="10"/>
        <v>111.38486486486487</v>
      </c>
      <c r="O13" s="19">
        <f t="shared" si="10"/>
        <v>120.54378378378378</v>
      </c>
      <c r="P13" s="19">
        <f t="shared" si="10"/>
        <v>126.8227027027027</v>
      </c>
      <c r="Q13" s="19">
        <f t="shared" si="10"/>
        <v>99.340540540540545</v>
      </c>
      <c r="R13" s="75">
        <f t="shared" si="10"/>
        <v>103497.68000000001</v>
      </c>
      <c r="S13" s="75">
        <f t="shared" si="10"/>
        <v>107637.58720000001</v>
      </c>
      <c r="T13" s="75">
        <f t="shared" si="10"/>
        <v>111943.09068799998</v>
      </c>
      <c r="U13" s="75">
        <f t="shared" si="10"/>
        <v>116420.81431552004</v>
      </c>
      <c r="V13" s="75">
        <f>V77</f>
        <v>111.88938378378379</v>
      </c>
      <c r="W13" s="75">
        <f>W77</f>
        <v>116.36495913513515</v>
      </c>
      <c r="X13" s="75">
        <f>X77</f>
        <v>121.01955750054051</v>
      </c>
      <c r="Y13" s="75">
        <f>Y77</f>
        <v>125.8603398005622</v>
      </c>
    </row>
    <row r="16" spans="1:25">
      <c r="A16" s="24" t="s">
        <v>6</v>
      </c>
      <c r="G16" s="85"/>
    </row>
    <row r="18" spans="1:25" ht="25.5" customHeight="1">
      <c r="A18" s="96" t="s">
        <v>7</v>
      </c>
      <c r="B18" s="96"/>
      <c r="C18" s="17" t="s">
        <v>0</v>
      </c>
      <c r="D18" s="100" t="s">
        <v>67</v>
      </c>
      <c r="E18" s="101"/>
      <c r="F18" s="101"/>
      <c r="G18" s="101"/>
      <c r="H18" s="101"/>
      <c r="I18" s="101"/>
      <c r="J18" s="102"/>
      <c r="K18" s="100" t="s">
        <v>83</v>
      </c>
      <c r="L18" s="101"/>
      <c r="M18" s="101"/>
      <c r="N18" s="101"/>
      <c r="O18" s="101"/>
      <c r="P18" s="101"/>
      <c r="Q18" s="102"/>
      <c r="R18" s="89" t="s">
        <v>80</v>
      </c>
      <c r="S18" s="90"/>
      <c r="T18" s="90"/>
      <c r="U18" s="91"/>
      <c r="V18" s="89" t="s">
        <v>81</v>
      </c>
      <c r="W18" s="90"/>
      <c r="X18" s="90"/>
      <c r="Y18" s="91"/>
    </row>
    <row r="19" spans="1:25" ht="24.75" customHeight="1">
      <c r="A19" s="40" t="s">
        <v>4</v>
      </c>
      <c r="B19" s="40" t="s">
        <v>66</v>
      </c>
      <c r="C19" s="72"/>
      <c r="D19" s="72" t="s">
        <v>77</v>
      </c>
      <c r="E19" s="72" t="s">
        <v>86</v>
      </c>
      <c r="F19" s="72" t="s">
        <v>87</v>
      </c>
      <c r="G19" s="72" t="s">
        <v>88</v>
      </c>
      <c r="H19" s="72" t="s">
        <v>89</v>
      </c>
      <c r="I19" s="72">
        <v>2007</v>
      </c>
      <c r="J19" s="72">
        <v>2008</v>
      </c>
      <c r="K19" s="72">
        <v>1993</v>
      </c>
      <c r="L19" s="72">
        <v>2001</v>
      </c>
      <c r="M19" s="72">
        <v>2004</v>
      </c>
      <c r="N19" s="72">
        <v>2005</v>
      </c>
      <c r="O19" s="72">
        <v>2006</v>
      </c>
      <c r="P19" s="72">
        <v>2007</v>
      </c>
      <c r="Q19" s="72">
        <v>2008</v>
      </c>
      <c r="R19" s="83">
        <v>2005</v>
      </c>
      <c r="S19" s="84">
        <v>2006</v>
      </c>
      <c r="T19" s="84">
        <v>2007</v>
      </c>
      <c r="U19" s="84">
        <v>2008</v>
      </c>
      <c r="V19" s="83">
        <v>2005</v>
      </c>
      <c r="W19" s="84">
        <v>2006</v>
      </c>
      <c r="X19" s="84">
        <v>2007</v>
      </c>
      <c r="Y19" s="84">
        <v>2008</v>
      </c>
    </row>
    <row r="20" spans="1:25" s="66" customFormat="1">
      <c r="A20" s="64"/>
      <c r="B20" s="65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0"/>
      <c r="T20" s="70"/>
      <c r="U20" s="70"/>
      <c r="V20" s="71"/>
      <c r="W20" s="70"/>
      <c r="X20" s="70"/>
      <c r="Y20" s="70"/>
    </row>
    <row r="21" spans="1:25" ht="16.5" customHeight="1">
      <c r="A21" s="97" t="s">
        <v>3</v>
      </c>
      <c r="B21" s="97"/>
      <c r="C21" s="69">
        <f t="shared" ref="C21:J21" si="11">C23+C49+C61+C77</f>
        <v>16499</v>
      </c>
      <c r="D21" s="69">
        <f t="shared" si="11"/>
        <v>471905</v>
      </c>
      <c r="E21" s="69">
        <f t="shared" si="11"/>
        <v>707103</v>
      </c>
      <c r="F21" s="69">
        <f>F23+F49+F61+F77</f>
        <v>714295</v>
      </c>
      <c r="G21" s="69">
        <f t="shared" si="11"/>
        <v>742190</v>
      </c>
      <c r="H21" s="69">
        <f t="shared" si="11"/>
        <v>782137</v>
      </c>
      <c r="I21" s="69">
        <f t="shared" si="11"/>
        <v>689262</v>
      </c>
      <c r="J21" s="69">
        <f t="shared" si="11"/>
        <v>686509</v>
      </c>
      <c r="K21" s="69">
        <f>D21/C21</f>
        <v>28.60203648705982</v>
      </c>
      <c r="L21" s="69">
        <f>E21/C21</f>
        <v>42.857324686344626</v>
      </c>
      <c r="M21" s="69">
        <f>F21/C21</f>
        <v>43.293229892720774</v>
      </c>
      <c r="N21" s="69">
        <f>G21/C21</f>
        <v>44.983938420510334</v>
      </c>
      <c r="O21" s="69">
        <f>H21/C21</f>
        <v>47.405115461543126</v>
      </c>
      <c r="P21" s="69">
        <f>I21/C21</f>
        <v>41.775986423419603</v>
      </c>
      <c r="Q21" s="69">
        <f>J21/C21</f>
        <v>41.609127825928844</v>
      </c>
      <c r="R21" s="69">
        <f>R23+R49+R61+R77</f>
        <v>742867.20000000019</v>
      </c>
      <c r="S21" s="69">
        <f>S23+S49+S61+S77</f>
        <v>772581.47200000007</v>
      </c>
      <c r="T21" s="69">
        <f>T23+T49+T61+T77</f>
        <v>803484.73088000005</v>
      </c>
      <c r="U21" s="69">
        <f>U23+U49+U61+U77</f>
        <v>835624.12011520017</v>
      </c>
      <c r="V21" s="69">
        <f>R21/C21</f>
        <v>45.024983332323181</v>
      </c>
      <c r="W21" s="69">
        <f>S21/C21</f>
        <v>46.825957451966786</v>
      </c>
      <c r="X21" s="69">
        <f>T21/C21</f>
        <v>48.698995750045462</v>
      </c>
      <c r="Y21" s="69">
        <f>U21/C21</f>
        <v>50.646955580047283</v>
      </c>
    </row>
    <row r="22" spans="1:25">
      <c r="A22" s="62"/>
      <c r="B22" s="63"/>
      <c r="C22" s="25"/>
      <c r="D22" s="26"/>
      <c r="E22" s="26"/>
      <c r="F22" s="26"/>
      <c r="G22" s="27"/>
      <c r="H22" s="28"/>
      <c r="I22" s="28"/>
      <c r="J22" s="25"/>
      <c r="K22" s="25"/>
      <c r="L22" s="25"/>
      <c r="M22" s="25"/>
      <c r="N22" s="26"/>
      <c r="O22" s="26"/>
      <c r="P22" s="26"/>
      <c r="Q22" s="26"/>
      <c r="R22" s="25"/>
      <c r="S22" s="25"/>
      <c r="T22" s="25"/>
      <c r="U22" s="29"/>
      <c r="V22" s="25"/>
      <c r="W22" s="25"/>
      <c r="X22" s="25"/>
      <c r="Y22" s="29"/>
    </row>
    <row r="23" spans="1:25">
      <c r="A23" s="98" t="s">
        <v>8</v>
      </c>
      <c r="B23" s="99"/>
      <c r="C23" s="34">
        <f t="shared" ref="C23:J23" si="12">SUM(C24:C46)</f>
        <v>2940</v>
      </c>
      <c r="D23" s="34">
        <f t="shared" si="12"/>
        <v>171679</v>
      </c>
      <c r="E23" s="34">
        <f t="shared" si="12"/>
        <v>258338</v>
      </c>
      <c r="F23" s="34">
        <f t="shared" si="12"/>
        <v>251216</v>
      </c>
      <c r="G23" s="34">
        <f t="shared" si="12"/>
        <v>256102</v>
      </c>
      <c r="H23" s="34">
        <f t="shared" si="12"/>
        <v>264890</v>
      </c>
      <c r="I23" s="34">
        <f t="shared" si="12"/>
        <v>266451</v>
      </c>
      <c r="J23" s="34">
        <f t="shared" si="12"/>
        <v>251847</v>
      </c>
      <c r="K23" s="34">
        <f t="shared" ref="K23:K46" si="13">D23/C23</f>
        <v>58.394217687074828</v>
      </c>
      <c r="L23" s="34">
        <f>E23/C23</f>
        <v>87.870068027210891</v>
      </c>
      <c r="M23" s="34">
        <f t="shared" ref="M23:M46" si="14">F23/C23</f>
        <v>85.447619047619042</v>
      </c>
      <c r="N23" s="34">
        <f t="shared" ref="N23:N46" si="15">G23/C23</f>
        <v>87.109523809523807</v>
      </c>
      <c r="O23" s="34">
        <f t="shared" ref="O23:O46" si="16">H23/C23</f>
        <v>90.098639455782319</v>
      </c>
      <c r="P23" s="34">
        <f t="shared" ref="P23:P46" si="17">I23/C23</f>
        <v>90.62959183673469</v>
      </c>
      <c r="Q23" s="34">
        <f t="shared" ref="Q23:Q46" si="18">J23/C23</f>
        <v>85.662244897959184</v>
      </c>
      <c r="R23" s="34">
        <f>SUM(R24:R46)</f>
        <v>261265.04000000004</v>
      </c>
      <c r="S23" s="34">
        <f>SUM(S24:S46)</f>
        <v>271715.22560000001</v>
      </c>
      <c r="T23" s="34">
        <f>SUM(T24:T46)</f>
        <v>282583.83462400007</v>
      </c>
      <c r="U23" s="34">
        <f>SUM(U24:U46)</f>
        <v>293887.18800896005</v>
      </c>
      <c r="V23" s="34">
        <f t="shared" ref="V23:V46" si="19">R23/C23</f>
        <v>88.865659863945595</v>
      </c>
      <c r="W23" s="34">
        <f t="shared" ref="W23:W46" si="20">S23/C23</f>
        <v>92.420144761904766</v>
      </c>
      <c r="X23" s="34">
        <f t="shared" ref="X23:X46" si="21">T23/C23</f>
        <v>96.11695055238097</v>
      </c>
      <c r="Y23" s="34">
        <f t="shared" ref="Y23:Y46" si="22">U23/C23</f>
        <v>99.961628574476208</v>
      </c>
    </row>
    <row r="24" spans="1:25">
      <c r="A24" s="49">
        <v>310207</v>
      </c>
      <c r="B24" s="38" t="s">
        <v>13</v>
      </c>
      <c r="C24" s="30">
        <v>14</v>
      </c>
      <c r="D24" s="42">
        <v>21429</v>
      </c>
      <c r="E24" s="42">
        <v>32818</v>
      </c>
      <c r="F24" s="42">
        <v>33134</v>
      </c>
      <c r="G24" s="42">
        <v>33134</v>
      </c>
      <c r="H24" s="42">
        <v>33134</v>
      </c>
      <c r="I24" s="42">
        <v>32932</v>
      </c>
      <c r="J24" s="39">
        <v>35155</v>
      </c>
      <c r="K24" s="42">
        <f t="shared" si="13"/>
        <v>1530.6428571428571</v>
      </c>
      <c r="L24" s="42">
        <f>E24/C24</f>
        <v>2344.1428571428573</v>
      </c>
      <c r="M24" s="42">
        <f t="shared" si="14"/>
        <v>2366.7142857142858</v>
      </c>
      <c r="N24" s="42">
        <f t="shared" si="15"/>
        <v>2366.7142857142858</v>
      </c>
      <c r="O24" s="42">
        <f t="shared" si="16"/>
        <v>2366.7142857142858</v>
      </c>
      <c r="P24" s="42">
        <f t="shared" si="17"/>
        <v>2352.2857142857142</v>
      </c>
      <c r="Q24" s="42">
        <f t="shared" si="18"/>
        <v>2511.0714285714284</v>
      </c>
      <c r="R24" s="75">
        <v>34459.360000000001</v>
      </c>
      <c r="S24" s="75">
        <v>35837.734400000001</v>
      </c>
      <c r="T24" s="75">
        <v>37271.243776000003</v>
      </c>
      <c r="U24" s="75">
        <v>38762.093527040008</v>
      </c>
      <c r="V24" s="75">
        <f t="shared" si="19"/>
        <v>2461.3828571428571</v>
      </c>
      <c r="W24" s="75">
        <f t="shared" si="20"/>
        <v>2559.8381714285715</v>
      </c>
      <c r="X24" s="75">
        <f t="shared" si="21"/>
        <v>2662.2316982857146</v>
      </c>
      <c r="Y24" s="75">
        <f t="shared" si="22"/>
        <v>2768.7209662171435</v>
      </c>
    </row>
    <row r="25" spans="1:25">
      <c r="A25" s="49">
        <v>310208</v>
      </c>
      <c r="B25" s="38" t="s">
        <v>14</v>
      </c>
      <c r="C25" s="30">
        <v>49</v>
      </c>
      <c r="D25" s="42">
        <v>10722</v>
      </c>
      <c r="E25" s="42">
        <v>13104</v>
      </c>
      <c r="F25" s="42">
        <v>6584</v>
      </c>
      <c r="G25" s="42">
        <v>12783</v>
      </c>
      <c r="H25" s="42">
        <v>15392</v>
      </c>
      <c r="I25" s="42">
        <v>15440</v>
      </c>
      <c r="J25" s="39">
        <v>14396</v>
      </c>
      <c r="K25" s="42">
        <f t="shared" si="13"/>
        <v>218.81632653061226</v>
      </c>
      <c r="L25" s="42">
        <f t="shared" ref="L25:L46" si="23">E25/C25</f>
        <v>267.42857142857144</v>
      </c>
      <c r="M25" s="42">
        <f t="shared" si="14"/>
        <v>134.36734693877551</v>
      </c>
      <c r="N25" s="27">
        <f t="shared" si="15"/>
        <v>260.87755102040819</v>
      </c>
      <c r="O25" s="42">
        <f t="shared" si="16"/>
        <v>314.12244897959181</v>
      </c>
      <c r="P25" s="42">
        <f t="shared" si="17"/>
        <v>315.10204081632651</v>
      </c>
      <c r="Q25" s="42">
        <f t="shared" si="18"/>
        <v>293.79591836734693</v>
      </c>
      <c r="R25" s="75">
        <v>6847.36</v>
      </c>
      <c r="S25" s="75">
        <v>7121.2544000000007</v>
      </c>
      <c r="T25" s="75">
        <v>7406.1045760000006</v>
      </c>
      <c r="U25" s="75">
        <v>7702.3487590400009</v>
      </c>
      <c r="V25" s="75">
        <f t="shared" si="19"/>
        <v>139.74204081632652</v>
      </c>
      <c r="W25" s="75">
        <f t="shared" si="20"/>
        <v>145.3317224489796</v>
      </c>
      <c r="X25" s="75">
        <f t="shared" si="21"/>
        <v>151.14499134693878</v>
      </c>
      <c r="Y25" s="75">
        <f t="shared" si="22"/>
        <v>157.19079100081635</v>
      </c>
    </row>
    <row r="26" spans="1:25">
      <c r="A26" s="49">
        <v>310210</v>
      </c>
      <c r="B26" s="38" t="s">
        <v>15</v>
      </c>
      <c r="C26" s="30">
        <v>52</v>
      </c>
      <c r="D26" s="42">
        <v>3313</v>
      </c>
      <c r="E26" s="42">
        <v>6000</v>
      </c>
      <c r="F26" s="42">
        <v>6978</v>
      </c>
      <c r="G26" s="42">
        <v>5134</v>
      </c>
      <c r="H26" s="42">
        <v>4883</v>
      </c>
      <c r="I26" s="42">
        <v>7680</v>
      </c>
      <c r="J26" s="39">
        <v>5855</v>
      </c>
      <c r="K26" s="42">
        <f t="shared" si="13"/>
        <v>63.71153846153846</v>
      </c>
      <c r="L26" s="42">
        <f t="shared" si="23"/>
        <v>115.38461538461539</v>
      </c>
      <c r="M26" s="42">
        <f t="shared" si="14"/>
        <v>134.19230769230768</v>
      </c>
      <c r="N26" s="27">
        <f t="shared" si="15"/>
        <v>98.730769230769226</v>
      </c>
      <c r="O26" s="42">
        <f t="shared" si="16"/>
        <v>93.90384615384616</v>
      </c>
      <c r="P26" s="42">
        <f t="shared" si="17"/>
        <v>147.69230769230768</v>
      </c>
      <c r="Q26" s="42">
        <f t="shared" si="18"/>
        <v>112.59615384615384</v>
      </c>
      <c r="R26" s="75">
        <v>7257.12</v>
      </c>
      <c r="S26" s="75">
        <v>7547.4048000000003</v>
      </c>
      <c r="T26" s="75">
        <v>7849.3009920000004</v>
      </c>
      <c r="U26" s="75">
        <v>8163.2730316800007</v>
      </c>
      <c r="V26" s="75">
        <f t="shared" si="19"/>
        <v>139.56</v>
      </c>
      <c r="W26" s="75">
        <f t="shared" si="20"/>
        <v>145.14240000000001</v>
      </c>
      <c r="X26" s="75">
        <f t="shared" si="21"/>
        <v>150.94809600000002</v>
      </c>
      <c r="Y26" s="75">
        <f t="shared" si="22"/>
        <v>156.98601984000001</v>
      </c>
    </row>
    <row r="27" spans="1:25">
      <c r="A27" s="49">
        <v>310217</v>
      </c>
      <c r="B27" s="38" t="s">
        <v>16</v>
      </c>
      <c r="C27" s="30">
        <v>43</v>
      </c>
      <c r="D27" s="42">
        <v>3785</v>
      </c>
      <c r="E27" s="42">
        <v>5880</v>
      </c>
      <c r="F27" s="42">
        <v>6019</v>
      </c>
      <c r="G27" s="42">
        <v>6019</v>
      </c>
      <c r="H27" s="42">
        <v>6859</v>
      </c>
      <c r="I27" s="42">
        <v>7119</v>
      </c>
      <c r="J27" s="39">
        <v>4834</v>
      </c>
      <c r="K27" s="42">
        <f t="shared" si="13"/>
        <v>88.023255813953483</v>
      </c>
      <c r="L27" s="42">
        <f t="shared" si="23"/>
        <v>136.74418604651163</v>
      </c>
      <c r="M27" s="42">
        <f t="shared" si="14"/>
        <v>139.97674418604652</v>
      </c>
      <c r="N27" s="27">
        <f t="shared" si="15"/>
        <v>139.97674418604652</v>
      </c>
      <c r="O27" s="42">
        <f t="shared" si="16"/>
        <v>159.51162790697674</v>
      </c>
      <c r="P27" s="42">
        <f t="shared" si="17"/>
        <v>165.55813953488371</v>
      </c>
      <c r="Q27" s="42">
        <f t="shared" si="18"/>
        <v>112.41860465116279</v>
      </c>
      <c r="R27" s="75">
        <v>6259.76</v>
      </c>
      <c r="S27" s="75">
        <v>6510.1504000000004</v>
      </c>
      <c r="T27" s="75">
        <v>6770.5564160000004</v>
      </c>
      <c r="U27" s="75">
        <v>7041.3786726400003</v>
      </c>
      <c r="V27" s="75">
        <f t="shared" si="19"/>
        <v>145.57581395348836</v>
      </c>
      <c r="W27" s="75">
        <f t="shared" si="20"/>
        <v>151.39884651162791</v>
      </c>
      <c r="X27" s="75">
        <f t="shared" si="21"/>
        <v>157.45480037209302</v>
      </c>
      <c r="Y27" s="75">
        <f t="shared" si="22"/>
        <v>163.75299238697676</v>
      </c>
    </row>
    <row r="28" spans="1:25">
      <c r="A28" s="49">
        <v>310209</v>
      </c>
      <c r="B28" s="38" t="s">
        <v>17</v>
      </c>
      <c r="C28" s="30">
        <v>127</v>
      </c>
      <c r="D28" s="42">
        <v>10094</v>
      </c>
      <c r="E28" s="42">
        <v>13800</v>
      </c>
      <c r="F28" s="42">
        <v>14730</v>
      </c>
      <c r="G28" s="42">
        <v>13252</v>
      </c>
      <c r="H28" s="42">
        <v>13150</v>
      </c>
      <c r="I28" s="42">
        <v>15409</v>
      </c>
      <c r="J28" s="39">
        <v>14503</v>
      </c>
      <c r="K28" s="42">
        <f t="shared" si="13"/>
        <v>79.480314960629926</v>
      </c>
      <c r="L28" s="42">
        <f t="shared" si="23"/>
        <v>108.66141732283465</v>
      </c>
      <c r="M28" s="42">
        <f t="shared" si="14"/>
        <v>115.98425196850394</v>
      </c>
      <c r="N28" s="27">
        <f t="shared" si="15"/>
        <v>104.34645669291339</v>
      </c>
      <c r="O28" s="42">
        <f t="shared" si="16"/>
        <v>103.54330708661418</v>
      </c>
      <c r="P28" s="42">
        <f t="shared" si="17"/>
        <v>121.33070866141732</v>
      </c>
      <c r="Q28" s="42">
        <f t="shared" si="18"/>
        <v>114.19685039370079</v>
      </c>
      <c r="R28" s="75">
        <v>15319.2</v>
      </c>
      <c r="S28" s="75">
        <v>15931.968000000001</v>
      </c>
      <c r="T28" s="75">
        <v>16569.246720000003</v>
      </c>
      <c r="U28" s="75">
        <v>17232.016588800005</v>
      </c>
      <c r="V28" s="75">
        <f t="shared" si="19"/>
        <v>120.6236220472441</v>
      </c>
      <c r="W28" s="75">
        <f t="shared" si="20"/>
        <v>125.44856692913386</v>
      </c>
      <c r="X28" s="75">
        <f t="shared" si="21"/>
        <v>130.46650960629924</v>
      </c>
      <c r="Y28" s="75">
        <f t="shared" si="22"/>
        <v>135.68516999055123</v>
      </c>
    </row>
    <row r="29" spans="1:25">
      <c r="A29" s="49">
        <v>310215</v>
      </c>
      <c r="B29" s="38" t="s">
        <v>18</v>
      </c>
      <c r="C29" s="30">
        <v>15</v>
      </c>
      <c r="D29" s="42">
        <v>2995</v>
      </c>
      <c r="E29" s="42">
        <v>12785</v>
      </c>
      <c r="F29" s="42">
        <v>12785</v>
      </c>
      <c r="G29" s="42">
        <v>12785</v>
      </c>
      <c r="H29" s="42">
        <v>6838</v>
      </c>
      <c r="I29" s="42">
        <v>5601</v>
      </c>
      <c r="J29" s="39">
        <v>4759</v>
      </c>
      <c r="K29" s="42">
        <f t="shared" si="13"/>
        <v>199.66666666666666</v>
      </c>
      <c r="L29" s="42">
        <f t="shared" si="23"/>
        <v>852.33333333333337</v>
      </c>
      <c r="M29" s="42">
        <f t="shared" si="14"/>
        <v>852.33333333333337</v>
      </c>
      <c r="N29" s="27">
        <f t="shared" si="15"/>
        <v>852.33333333333337</v>
      </c>
      <c r="O29" s="42">
        <f t="shared" si="16"/>
        <v>455.86666666666667</v>
      </c>
      <c r="P29" s="42">
        <f t="shared" si="17"/>
        <v>373.4</v>
      </c>
      <c r="Q29" s="42">
        <f t="shared" si="18"/>
        <v>317.26666666666665</v>
      </c>
      <c r="R29" s="75">
        <v>13296.4</v>
      </c>
      <c r="S29" s="75">
        <v>13828.255999999999</v>
      </c>
      <c r="T29" s="75">
        <v>14381.38624</v>
      </c>
      <c r="U29" s="75">
        <v>14956.641689600001</v>
      </c>
      <c r="V29" s="75">
        <f t="shared" si="19"/>
        <v>886.42666666666662</v>
      </c>
      <c r="W29" s="75">
        <f t="shared" si="20"/>
        <v>921.88373333333334</v>
      </c>
      <c r="X29" s="75">
        <f t="shared" si="21"/>
        <v>958.7590826666667</v>
      </c>
      <c r="Y29" s="75">
        <f t="shared" si="22"/>
        <v>997.10944597333344</v>
      </c>
    </row>
    <row r="30" spans="1:25">
      <c r="A30" s="49">
        <v>310216</v>
      </c>
      <c r="B30" s="38" t="s">
        <v>71</v>
      </c>
      <c r="C30" s="30">
        <v>212</v>
      </c>
      <c r="D30" s="42">
        <v>13784</v>
      </c>
      <c r="E30" s="42">
        <v>14984</v>
      </c>
      <c r="F30" s="42">
        <v>18640</v>
      </c>
      <c r="G30" s="42">
        <v>18640</v>
      </c>
      <c r="H30" s="42">
        <v>17669</v>
      </c>
      <c r="I30" s="42">
        <v>21039</v>
      </c>
      <c r="J30" s="39">
        <v>17179</v>
      </c>
      <c r="K30" s="42">
        <f t="shared" si="13"/>
        <v>65.018867924528308</v>
      </c>
      <c r="L30" s="42">
        <f t="shared" si="23"/>
        <v>70.679245283018872</v>
      </c>
      <c r="M30" s="42">
        <f t="shared" si="14"/>
        <v>87.924528301886795</v>
      </c>
      <c r="N30" s="27">
        <f t="shared" si="15"/>
        <v>87.924528301886795</v>
      </c>
      <c r="O30" s="42">
        <f t="shared" si="16"/>
        <v>83.344339622641513</v>
      </c>
      <c r="P30" s="42">
        <f t="shared" si="17"/>
        <v>99.240566037735846</v>
      </c>
      <c r="Q30" s="42">
        <f t="shared" si="18"/>
        <v>81.033018867924525</v>
      </c>
      <c r="R30" s="75">
        <v>19386</v>
      </c>
      <c r="S30" s="75">
        <v>20161.024000000001</v>
      </c>
      <c r="T30" s="75">
        <v>20967.464960000001</v>
      </c>
      <c r="U30" s="75">
        <v>21806.163558400003</v>
      </c>
      <c r="V30" s="75">
        <f t="shared" si="19"/>
        <v>91.443396226415089</v>
      </c>
      <c r="W30" s="75">
        <f t="shared" si="20"/>
        <v>95.099169811320763</v>
      </c>
      <c r="X30" s="75">
        <f t="shared" si="21"/>
        <v>98.903136603773589</v>
      </c>
      <c r="Y30" s="75">
        <f t="shared" si="22"/>
        <v>102.85926206792455</v>
      </c>
    </row>
    <row r="31" spans="1:25">
      <c r="A31" s="49">
        <v>310222</v>
      </c>
      <c r="B31" s="38" t="s">
        <v>19</v>
      </c>
      <c r="C31" s="30">
        <v>204</v>
      </c>
      <c r="D31" s="42">
        <v>15088</v>
      </c>
      <c r="E31" s="42">
        <v>21153</v>
      </c>
      <c r="F31" s="42">
        <v>21472</v>
      </c>
      <c r="G31" s="42">
        <v>22472</v>
      </c>
      <c r="H31" s="42">
        <v>21472</v>
      </c>
      <c r="I31" s="42">
        <v>20541</v>
      </c>
      <c r="J31" s="39">
        <v>21522</v>
      </c>
      <c r="K31" s="42">
        <f t="shared" si="13"/>
        <v>73.960784313725483</v>
      </c>
      <c r="L31" s="42">
        <f t="shared" si="23"/>
        <v>103.69117647058823</v>
      </c>
      <c r="M31" s="42">
        <f t="shared" si="14"/>
        <v>105.25490196078431</v>
      </c>
      <c r="N31" s="27">
        <f t="shared" si="15"/>
        <v>110.15686274509804</v>
      </c>
      <c r="O31" s="42">
        <f t="shared" si="16"/>
        <v>105.25490196078431</v>
      </c>
      <c r="P31" s="42">
        <f t="shared" si="17"/>
        <v>100.69117647058823</v>
      </c>
      <c r="Q31" s="42">
        <f t="shared" si="18"/>
        <v>105.5</v>
      </c>
      <c r="R31" s="75">
        <v>22330.880000000001</v>
      </c>
      <c r="S31" s="75">
        <v>23224.1152</v>
      </c>
      <c r="T31" s="75">
        <v>24153.079808000002</v>
      </c>
      <c r="U31" s="75">
        <v>25119.203000320002</v>
      </c>
      <c r="V31" s="75">
        <f t="shared" si="19"/>
        <v>109.46509803921569</v>
      </c>
      <c r="W31" s="75">
        <f t="shared" si="20"/>
        <v>113.84370196078432</v>
      </c>
      <c r="X31" s="75">
        <f t="shared" si="21"/>
        <v>118.3974500392157</v>
      </c>
      <c r="Y31" s="75">
        <f t="shared" si="22"/>
        <v>123.13334804078433</v>
      </c>
    </row>
    <row r="32" spans="1:25">
      <c r="A32" s="49">
        <v>310220</v>
      </c>
      <c r="B32" s="38" t="s">
        <v>20</v>
      </c>
      <c r="C32" s="30">
        <v>52</v>
      </c>
      <c r="D32" s="42">
        <v>8807</v>
      </c>
      <c r="E32" s="42">
        <v>12233</v>
      </c>
      <c r="F32" s="42">
        <v>12228</v>
      </c>
      <c r="G32" s="42">
        <v>12229</v>
      </c>
      <c r="H32" s="42">
        <v>11857</v>
      </c>
      <c r="I32" s="42">
        <v>14302</v>
      </c>
      <c r="J32" s="39">
        <v>8747</v>
      </c>
      <c r="K32" s="42">
        <f t="shared" si="13"/>
        <v>169.36538461538461</v>
      </c>
      <c r="L32" s="42">
        <f t="shared" si="23"/>
        <v>235.25</v>
      </c>
      <c r="M32" s="42">
        <f t="shared" si="14"/>
        <v>235.15384615384616</v>
      </c>
      <c r="N32" s="27">
        <f t="shared" si="15"/>
        <v>235.17307692307693</v>
      </c>
      <c r="O32" s="42">
        <f t="shared" si="16"/>
        <v>228.01923076923077</v>
      </c>
      <c r="P32" s="42">
        <f t="shared" si="17"/>
        <v>275.03846153846155</v>
      </c>
      <c r="Q32" s="42">
        <f t="shared" si="18"/>
        <v>168.21153846153845</v>
      </c>
      <c r="R32" s="75">
        <v>12717.12</v>
      </c>
      <c r="S32" s="75">
        <v>13225.804800000002</v>
      </c>
      <c r="T32" s="75">
        <v>13754.836992000002</v>
      </c>
      <c r="U32" s="75">
        <v>14305.030471680004</v>
      </c>
      <c r="V32" s="75">
        <f t="shared" si="19"/>
        <v>244.56</v>
      </c>
      <c r="W32" s="75">
        <f t="shared" si="20"/>
        <v>254.34240000000003</v>
      </c>
      <c r="X32" s="75">
        <f t="shared" si="21"/>
        <v>264.51609600000006</v>
      </c>
      <c r="Y32" s="75">
        <f t="shared" si="22"/>
        <v>275.09673984000005</v>
      </c>
    </row>
    <row r="33" spans="1:25">
      <c r="A33" s="49">
        <v>310212</v>
      </c>
      <c r="B33" s="38" t="s">
        <v>21</v>
      </c>
      <c r="C33" s="30">
        <v>17</v>
      </c>
      <c r="D33" s="42">
        <v>4029</v>
      </c>
      <c r="E33" s="42">
        <v>6000</v>
      </c>
      <c r="F33" s="42">
        <v>5380</v>
      </c>
      <c r="G33" s="42">
        <v>5380</v>
      </c>
      <c r="H33" s="42">
        <v>5858</v>
      </c>
      <c r="I33" s="42">
        <v>6047</v>
      </c>
      <c r="J33" s="39">
        <v>4843</v>
      </c>
      <c r="K33" s="42">
        <f t="shared" si="13"/>
        <v>237</v>
      </c>
      <c r="L33" s="42">
        <f t="shared" si="23"/>
        <v>352.94117647058823</v>
      </c>
      <c r="M33" s="42">
        <f t="shared" si="14"/>
        <v>316.47058823529414</v>
      </c>
      <c r="N33" s="27">
        <f t="shared" si="15"/>
        <v>316.47058823529414</v>
      </c>
      <c r="O33" s="42">
        <f t="shared" si="16"/>
        <v>344.58823529411762</v>
      </c>
      <c r="P33" s="42">
        <f t="shared" si="17"/>
        <v>355.70588235294116</v>
      </c>
      <c r="Q33" s="42">
        <f t="shared" si="18"/>
        <v>284.88235294117646</v>
      </c>
      <c r="R33" s="75">
        <v>5595.2</v>
      </c>
      <c r="S33" s="75">
        <v>5819.0079999999998</v>
      </c>
      <c r="T33" s="75">
        <v>6051.7683200000001</v>
      </c>
      <c r="U33" s="75">
        <v>6293.8390528</v>
      </c>
      <c r="V33" s="75">
        <f t="shared" si="19"/>
        <v>329.12941176470588</v>
      </c>
      <c r="W33" s="75">
        <f t="shared" si="20"/>
        <v>342.2945882352941</v>
      </c>
      <c r="X33" s="75">
        <f t="shared" si="21"/>
        <v>355.98637176470589</v>
      </c>
      <c r="Y33" s="75">
        <f t="shared" si="22"/>
        <v>370.22582663529414</v>
      </c>
    </row>
    <row r="34" spans="1:25">
      <c r="A34" s="49">
        <v>310201</v>
      </c>
      <c r="B34" s="38" t="s">
        <v>22</v>
      </c>
      <c r="C34" s="30">
        <v>44</v>
      </c>
      <c r="D34" s="42">
        <v>5768</v>
      </c>
      <c r="E34" s="42">
        <v>8200</v>
      </c>
      <c r="F34" s="42">
        <v>8348</v>
      </c>
      <c r="G34" s="42">
        <v>7826</v>
      </c>
      <c r="H34" s="43">
        <v>10674</v>
      </c>
      <c r="I34" s="43">
        <v>10674</v>
      </c>
      <c r="J34" s="39">
        <v>10363</v>
      </c>
      <c r="K34" s="42">
        <f t="shared" si="13"/>
        <v>131.09090909090909</v>
      </c>
      <c r="L34" s="42">
        <f t="shared" si="23"/>
        <v>186.36363636363637</v>
      </c>
      <c r="M34" s="42">
        <f t="shared" si="14"/>
        <v>189.72727272727272</v>
      </c>
      <c r="N34" s="27">
        <f t="shared" si="15"/>
        <v>177.86363636363637</v>
      </c>
      <c r="O34" s="42">
        <f t="shared" si="16"/>
        <v>242.59090909090909</v>
      </c>
      <c r="P34" s="42">
        <f t="shared" si="17"/>
        <v>242.59090909090909</v>
      </c>
      <c r="Q34" s="42">
        <f t="shared" si="18"/>
        <v>235.52272727272728</v>
      </c>
      <c r="R34" s="75">
        <v>8681.92</v>
      </c>
      <c r="S34" s="75">
        <v>9029.1967999999997</v>
      </c>
      <c r="T34" s="75">
        <v>9390.3646719999997</v>
      </c>
      <c r="U34" s="75">
        <v>9765.9792588799992</v>
      </c>
      <c r="V34" s="75">
        <f t="shared" si="19"/>
        <v>197.31636363636363</v>
      </c>
      <c r="W34" s="75">
        <f t="shared" si="20"/>
        <v>205.20901818181818</v>
      </c>
      <c r="X34" s="75">
        <f t="shared" si="21"/>
        <v>213.4173789090909</v>
      </c>
      <c r="Y34" s="75">
        <f t="shared" si="22"/>
        <v>221.95407406545453</v>
      </c>
    </row>
    <row r="35" spans="1:25">
      <c r="A35" s="49">
        <v>310218</v>
      </c>
      <c r="B35" s="38" t="s">
        <v>23</v>
      </c>
      <c r="C35" s="30">
        <v>97</v>
      </c>
      <c r="D35" s="42">
        <v>8665</v>
      </c>
      <c r="E35" s="42">
        <v>11605</v>
      </c>
      <c r="F35" s="42">
        <v>11435</v>
      </c>
      <c r="G35" s="42">
        <v>12518</v>
      </c>
      <c r="H35" s="42">
        <v>11940</v>
      </c>
      <c r="I35" s="42">
        <v>12618</v>
      </c>
      <c r="J35" s="39">
        <v>11688</v>
      </c>
      <c r="K35" s="42">
        <f t="shared" si="13"/>
        <v>89.329896907216494</v>
      </c>
      <c r="L35" s="42">
        <f t="shared" si="23"/>
        <v>119.63917525773196</v>
      </c>
      <c r="M35" s="42">
        <f t="shared" si="14"/>
        <v>117.88659793814433</v>
      </c>
      <c r="N35" s="27">
        <f t="shared" si="15"/>
        <v>129.05154639175257</v>
      </c>
      <c r="O35" s="42">
        <f t="shared" si="16"/>
        <v>123.09278350515464</v>
      </c>
      <c r="P35" s="42">
        <f t="shared" si="17"/>
        <v>130.08247422680412</v>
      </c>
      <c r="Q35" s="42">
        <f t="shared" si="18"/>
        <v>120.49484536082474</v>
      </c>
      <c r="R35" s="75">
        <v>11892.4</v>
      </c>
      <c r="S35" s="75">
        <v>12368.096</v>
      </c>
      <c r="T35" s="75">
        <v>12862.81984</v>
      </c>
      <c r="U35" s="75">
        <v>13377.332633600001</v>
      </c>
      <c r="V35" s="75">
        <f t="shared" si="19"/>
        <v>122.6020618556701</v>
      </c>
      <c r="W35" s="75">
        <f t="shared" si="20"/>
        <v>127.5061443298969</v>
      </c>
      <c r="X35" s="75">
        <f t="shared" si="21"/>
        <v>132.60639010309279</v>
      </c>
      <c r="Y35" s="75">
        <f t="shared" si="22"/>
        <v>137.9106457072165</v>
      </c>
    </row>
    <row r="36" spans="1:25">
      <c r="A36" s="49">
        <v>310202</v>
      </c>
      <c r="B36" s="38" t="s">
        <v>24</v>
      </c>
      <c r="C36" s="30">
        <v>89</v>
      </c>
      <c r="D36" s="42">
        <v>4949</v>
      </c>
      <c r="E36" s="42">
        <v>5967</v>
      </c>
      <c r="F36" s="42">
        <v>6130</v>
      </c>
      <c r="G36" s="42">
        <v>6130</v>
      </c>
      <c r="H36" s="43">
        <v>6376</v>
      </c>
      <c r="I36" s="43">
        <v>6212</v>
      </c>
      <c r="J36" s="39">
        <v>8693</v>
      </c>
      <c r="K36" s="42">
        <f t="shared" si="13"/>
        <v>55.606741573033709</v>
      </c>
      <c r="L36" s="42">
        <f t="shared" si="23"/>
        <v>67.044943820224717</v>
      </c>
      <c r="M36" s="42">
        <f t="shared" si="14"/>
        <v>68.876404494382029</v>
      </c>
      <c r="N36" s="27">
        <f t="shared" si="15"/>
        <v>68.876404494382029</v>
      </c>
      <c r="O36" s="42">
        <f t="shared" si="16"/>
        <v>71.640449438202253</v>
      </c>
      <c r="P36" s="42">
        <f t="shared" si="17"/>
        <v>69.797752808988761</v>
      </c>
      <c r="Q36" s="42">
        <f t="shared" si="18"/>
        <v>97.674157303370791</v>
      </c>
      <c r="R36" s="75">
        <v>6375.2</v>
      </c>
      <c r="S36" s="75">
        <v>6630.2079999999996</v>
      </c>
      <c r="T36" s="75">
        <v>6895.4163200000003</v>
      </c>
      <c r="U36" s="75">
        <v>7171.2329728000004</v>
      </c>
      <c r="V36" s="75">
        <f t="shared" si="19"/>
        <v>71.631460674157296</v>
      </c>
      <c r="W36" s="75">
        <f t="shared" si="20"/>
        <v>74.496719101123588</v>
      </c>
      <c r="X36" s="75">
        <f t="shared" si="21"/>
        <v>77.47658786516854</v>
      </c>
      <c r="Y36" s="75">
        <f t="shared" si="22"/>
        <v>80.57565137977528</v>
      </c>
    </row>
    <row r="37" spans="1:25">
      <c r="A37" s="49">
        <v>310214</v>
      </c>
      <c r="B37" s="38" t="s">
        <v>25</v>
      </c>
      <c r="C37" s="30">
        <v>178</v>
      </c>
      <c r="D37" s="42">
        <v>10652</v>
      </c>
      <c r="E37" s="42">
        <v>15350</v>
      </c>
      <c r="F37" s="42">
        <v>12562</v>
      </c>
      <c r="G37" s="42">
        <v>12562</v>
      </c>
      <c r="H37" s="42">
        <v>14878</v>
      </c>
      <c r="I37" s="42">
        <v>15667</v>
      </c>
      <c r="J37" s="39">
        <v>13933</v>
      </c>
      <c r="K37" s="42">
        <f t="shared" si="13"/>
        <v>59.842696629213485</v>
      </c>
      <c r="L37" s="42">
        <f t="shared" si="23"/>
        <v>86.235955056179776</v>
      </c>
      <c r="M37" s="42">
        <f t="shared" si="14"/>
        <v>70.573033707865164</v>
      </c>
      <c r="N37" s="27">
        <f t="shared" si="15"/>
        <v>70.573033707865164</v>
      </c>
      <c r="O37" s="42">
        <f t="shared" si="16"/>
        <v>83.584269662921344</v>
      </c>
      <c r="P37" s="42">
        <f t="shared" si="17"/>
        <v>88.016853932584269</v>
      </c>
      <c r="Q37" s="42">
        <f t="shared" si="18"/>
        <v>78.275280898876403</v>
      </c>
      <c r="R37" s="75">
        <v>13064.48</v>
      </c>
      <c r="S37" s="75">
        <v>13587.0592</v>
      </c>
      <c r="T37" s="75">
        <v>14130.541568000001</v>
      </c>
      <c r="U37" s="75">
        <v>14695.763230720002</v>
      </c>
      <c r="V37" s="75">
        <f t="shared" si="19"/>
        <v>73.395955056179773</v>
      </c>
      <c r="W37" s="75">
        <f t="shared" si="20"/>
        <v>76.33179325842697</v>
      </c>
      <c r="X37" s="75">
        <f t="shared" si="21"/>
        <v>79.385064988764043</v>
      </c>
      <c r="Y37" s="75">
        <f t="shared" si="22"/>
        <v>82.560467588314623</v>
      </c>
    </row>
    <row r="38" spans="1:25">
      <c r="A38" s="49">
        <v>310213</v>
      </c>
      <c r="B38" s="38" t="s">
        <v>26</v>
      </c>
      <c r="C38" s="30">
        <v>135</v>
      </c>
      <c r="D38" s="42">
        <v>5188</v>
      </c>
      <c r="E38" s="42">
        <v>8826</v>
      </c>
      <c r="F38" s="42">
        <v>9509</v>
      </c>
      <c r="G38" s="42">
        <v>7547</v>
      </c>
      <c r="H38" s="42">
        <v>10360</v>
      </c>
      <c r="I38" s="42">
        <v>10443</v>
      </c>
      <c r="J38" s="39">
        <v>6884</v>
      </c>
      <c r="K38" s="42">
        <f t="shared" si="13"/>
        <v>38.42962962962963</v>
      </c>
      <c r="L38" s="42">
        <f t="shared" si="23"/>
        <v>65.37777777777778</v>
      </c>
      <c r="M38" s="42">
        <f t="shared" si="14"/>
        <v>70.437037037037044</v>
      </c>
      <c r="N38" s="27">
        <f t="shared" si="15"/>
        <v>55.903703703703705</v>
      </c>
      <c r="O38" s="42">
        <f t="shared" si="16"/>
        <v>76.740740740740748</v>
      </c>
      <c r="P38" s="42">
        <f t="shared" si="17"/>
        <v>77.355555555555554</v>
      </c>
      <c r="Q38" s="42">
        <f t="shared" si="18"/>
        <v>50.992592592592594</v>
      </c>
      <c r="R38" s="75">
        <v>9889.36</v>
      </c>
      <c r="S38" s="75">
        <v>10284.9344</v>
      </c>
      <c r="T38" s="75">
        <v>10696.331776000001</v>
      </c>
      <c r="U38" s="75">
        <v>11124.18504704</v>
      </c>
      <c r="V38" s="75">
        <f t="shared" si="19"/>
        <v>73.254518518518523</v>
      </c>
      <c r="W38" s="75">
        <f t="shared" si="20"/>
        <v>76.184699259259261</v>
      </c>
      <c r="X38" s="75">
        <f t="shared" si="21"/>
        <v>79.232087229629641</v>
      </c>
      <c r="Y38" s="75">
        <f t="shared" si="22"/>
        <v>82.401370718814817</v>
      </c>
    </row>
    <row r="39" spans="1:25">
      <c r="A39" s="49">
        <v>310203</v>
      </c>
      <c r="B39" s="38" t="s">
        <v>27</v>
      </c>
      <c r="C39" s="30">
        <v>67</v>
      </c>
      <c r="D39" s="42">
        <v>4227</v>
      </c>
      <c r="E39" s="42">
        <v>7250</v>
      </c>
      <c r="F39" s="42">
        <v>7745</v>
      </c>
      <c r="G39" s="42">
        <v>7745</v>
      </c>
      <c r="H39" s="43">
        <v>8195</v>
      </c>
      <c r="I39" s="43">
        <v>8337</v>
      </c>
      <c r="J39" s="39">
        <v>8739</v>
      </c>
      <c r="K39" s="42">
        <f t="shared" si="13"/>
        <v>63.089552238805972</v>
      </c>
      <c r="L39" s="42">
        <f t="shared" si="23"/>
        <v>108.20895522388059</v>
      </c>
      <c r="M39" s="42">
        <f t="shared" si="14"/>
        <v>115.59701492537313</v>
      </c>
      <c r="N39" s="27">
        <f t="shared" si="15"/>
        <v>115.59701492537313</v>
      </c>
      <c r="O39" s="42">
        <f t="shared" si="16"/>
        <v>122.31343283582089</v>
      </c>
      <c r="P39" s="42">
        <f t="shared" si="17"/>
        <v>124.43283582089552</v>
      </c>
      <c r="Q39" s="42">
        <f t="shared" si="18"/>
        <v>130.43283582089552</v>
      </c>
      <c r="R39" s="75">
        <v>8054.8</v>
      </c>
      <c r="S39" s="75">
        <v>8376.9920000000002</v>
      </c>
      <c r="T39" s="75">
        <v>8712.0716800000009</v>
      </c>
      <c r="U39" s="75">
        <v>9060.5545472000013</v>
      </c>
      <c r="V39" s="75">
        <f t="shared" si="19"/>
        <v>120.22089552238806</v>
      </c>
      <c r="W39" s="75">
        <f t="shared" si="20"/>
        <v>125.02973134328359</v>
      </c>
      <c r="X39" s="75">
        <f t="shared" si="21"/>
        <v>130.03092059701493</v>
      </c>
      <c r="Y39" s="75">
        <f t="shared" si="22"/>
        <v>135.23215742089553</v>
      </c>
    </row>
    <row r="40" spans="1:25">
      <c r="A40" s="49">
        <v>310211</v>
      </c>
      <c r="B40" s="38" t="s">
        <v>28</v>
      </c>
      <c r="C40" s="30">
        <v>305</v>
      </c>
      <c r="D40" s="42">
        <v>9004</v>
      </c>
      <c r="E40" s="42">
        <v>14246</v>
      </c>
      <c r="F40" s="42">
        <v>12120</v>
      </c>
      <c r="G40" s="42">
        <v>11940</v>
      </c>
      <c r="H40" s="42">
        <v>13997</v>
      </c>
      <c r="I40" s="42">
        <v>13324</v>
      </c>
      <c r="J40" s="39">
        <v>12404</v>
      </c>
      <c r="K40" s="42">
        <f t="shared" si="13"/>
        <v>29.521311475409835</v>
      </c>
      <c r="L40" s="42">
        <f t="shared" si="23"/>
        <v>46.708196721311474</v>
      </c>
      <c r="M40" s="42">
        <f t="shared" si="14"/>
        <v>39.73770491803279</v>
      </c>
      <c r="N40" s="27">
        <f t="shared" si="15"/>
        <v>39.147540983606561</v>
      </c>
      <c r="O40" s="42">
        <f t="shared" si="16"/>
        <v>45.891803278688528</v>
      </c>
      <c r="P40" s="42">
        <f t="shared" si="17"/>
        <v>43.685245901639341</v>
      </c>
      <c r="Q40" s="42">
        <f t="shared" si="18"/>
        <v>40.668852459016392</v>
      </c>
      <c r="R40" s="75">
        <v>12604.8</v>
      </c>
      <c r="S40" s="75">
        <v>13108.992000000002</v>
      </c>
      <c r="T40" s="75">
        <v>13633.351680000003</v>
      </c>
      <c r="U40" s="75">
        <v>14178.685747200005</v>
      </c>
      <c r="V40" s="75">
        <f t="shared" si="19"/>
        <v>41.327213114754095</v>
      </c>
      <c r="W40" s="75">
        <f t="shared" si="20"/>
        <v>42.980301639344269</v>
      </c>
      <c r="X40" s="75">
        <f t="shared" si="21"/>
        <v>44.699513704918047</v>
      </c>
      <c r="Y40" s="75">
        <f t="shared" si="22"/>
        <v>46.487494253114768</v>
      </c>
    </row>
    <row r="41" spans="1:25">
      <c r="A41" s="49">
        <v>310219</v>
      </c>
      <c r="B41" s="38" t="s">
        <v>29</v>
      </c>
      <c r="C41" s="30">
        <v>135</v>
      </c>
      <c r="D41" s="42">
        <v>3503</v>
      </c>
      <c r="E41" s="42">
        <v>4554</v>
      </c>
      <c r="F41" s="42">
        <v>4554</v>
      </c>
      <c r="G41" s="42">
        <v>5333</v>
      </c>
      <c r="H41" s="42">
        <v>6122</v>
      </c>
      <c r="I41" s="42">
        <v>5394</v>
      </c>
      <c r="J41" s="39">
        <v>5357</v>
      </c>
      <c r="K41" s="42">
        <f t="shared" si="13"/>
        <v>25.94814814814815</v>
      </c>
      <c r="L41" s="42">
        <f t="shared" si="23"/>
        <v>33.733333333333334</v>
      </c>
      <c r="M41" s="42">
        <f t="shared" si="14"/>
        <v>33.733333333333334</v>
      </c>
      <c r="N41" s="27">
        <f t="shared" si="15"/>
        <v>39.503703703703707</v>
      </c>
      <c r="O41" s="42">
        <f t="shared" si="16"/>
        <v>45.348148148148148</v>
      </c>
      <c r="P41" s="42">
        <f t="shared" si="17"/>
        <v>39.955555555555556</v>
      </c>
      <c r="Q41" s="42">
        <f t="shared" si="18"/>
        <v>39.681481481481484</v>
      </c>
      <c r="R41" s="75">
        <v>4736.16</v>
      </c>
      <c r="S41" s="75">
        <v>4925.6063999999997</v>
      </c>
      <c r="T41" s="75">
        <v>5122.6306560000003</v>
      </c>
      <c r="U41" s="75">
        <v>5327.5358822400003</v>
      </c>
      <c r="V41" s="75">
        <f t="shared" si="19"/>
        <v>35.082666666666668</v>
      </c>
      <c r="W41" s="75">
        <f t="shared" si="20"/>
        <v>36.485973333333334</v>
      </c>
      <c r="X41" s="75">
        <f t="shared" si="21"/>
        <v>37.945412266666672</v>
      </c>
      <c r="Y41" s="75">
        <f t="shared" si="22"/>
        <v>39.463228757333333</v>
      </c>
    </row>
    <row r="42" spans="1:25">
      <c r="A42" s="49">
        <v>310221</v>
      </c>
      <c r="B42" s="38" t="s">
        <v>30</v>
      </c>
      <c r="C42" s="30">
        <v>190</v>
      </c>
      <c r="D42" s="42">
        <v>4729</v>
      </c>
      <c r="E42" s="42">
        <v>8500</v>
      </c>
      <c r="F42" s="42">
        <v>8208</v>
      </c>
      <c r="G42" s="42">
        <v>8208</v>
      </c>
      <c r="H42" s="42">
        <v>10154</v>
      </c>
      <c r="I42" s="42">
        <v>5725</v>
      </c>
      <c r="J42" s="39">
        <v>8445</v>
      </c>
      <c r="K42" s="42">
        <f t="shared" si="13"/>
        <v>24.889473684210525</v>
      </c>
      <c r="L42" s="42">
        <f t="shared" si="23"/>
        <v>44.736842105263158</v>
      </c>
      <c r="M42" s="42">
        <f t="shared" si="14"/>
        <v>43.2</v>
      </c>
      <c r="N42" s="27">
        <f t="shared" si="15"/>
        <v>43.2</v>
      </c>
      <c r="O42" s="42">
        <f t="shared" si="16"/>
        <v>53.442105263157892</v>
      </c>
      <c r="P42" s="42">
        <f t="shared" si="17"/>
        <v>30.131578947368421</v>
      </c>
      <c r="Q42" s="42">
        <f t="shared" si="18"/>
        <v>44.44736842105263</v>
      </c>
      <c r="R42" s="75">
        <v>8536.32</v>
      </c>
      <c r="S42" s="75">
        <v>8877.7728000000006</v>
      </c>
      <c r="T42" s="75">
        <v>9232.8837120000007</v>
      </c>
      <c r="U42" s="75">
        <v>9602.1990604800012</v>
      </c>
      <c r="V42" s="75">
        <f t="shared" si="19"/>
        <v>44.927999999999997</v>
      </c>
      <c r="W42" s="75">
        <f t="shared" si="20"/>
        <v>46.725120000000004</v>
      </c>
      <c r="X42" s="75">
        <f t="shared" si="21"/>
        <v>48.594124800000003</v>
      </c>
      <c r="Y42" s="75">
        <f t="shared" si="22"/>
        <v>50.537889792000009</v>
      </c>
    </row>
    <row r="43" spans="1:25">
      <c r="A43" s="49">
        <v>310205</v>
      </c>
      <c r="B43" s="38" t="s">
        <v>31</v>
      </c>
      <c r="C43" s="30">
        <v>244</v>
      </c>
      <c r="D43" s="42">
        <v>10474</v>
      </c>
      <c r="E43" s="42">
        <v>14393</v>
      </c>
      <c r="F43" s="42">
        <v>7289</v>
      </c>
      <c r="G43" s="42">
        <v>7289</v>
      </c>
      <c r="H43" s="42">
        <v>8724</v>
      </c>
      <c r="I43" s="45">
        <v>4138</v>
      </c>
      <c r="J43" s="39">
        <v>9588</v>
      </c>
      <c r="K43" s="42">
        <f t="shared" si="13"/>
        <v>42.92622950819672</v>
      </c>
      <c r="L43" s="42">
        <f t="shared" si="23"/>
        <v>58.98770491803279</v>
      </c>
      <c r="M43" s="42">
        <f t="shared" si="14"/>
        <v>29.872950819672131</v>
      </c>
      <c r="N43" s="27">
        <f t="shared" si="15"/>
        <v>29.872950819672131</v>
      </c>
      <c r="O43" s="42">
        <f t="shared" si="16"/>
        <v>35.754098360655739</v>
      </c>
      <c r="P43" s="42">
        <f t="shared" si="17"/>
        <v>16.959016393442624</v>
      </c>
      <c r="Q43" s="42">
        <f t="shared" si="18"/>
        <v>39.295081967213115</v>
      </c>
      <c r="R43" s="75">
        <v>7580.56</v>
      </c>
      <c r="S43" s="75">
        <v>7883.782400000001</v>
      </c>
      <c r="T43" s="75">
        <v>8199.1336960000008</v>
      </c>
      <c r="U43" s="75">
        <v>8527.0990438400004</v>
      </c>
      <c r="V43" s="75">
        <f t="shared" si="19"/>
        <v>31.067868852459018</v>
      </c>
      <c r="W43" s="75">
        <f t="shared" si="20"/>
        <v>32.31058360655738</v>
      </c>
      <c r="X43" s="75">
        <f t="shared" si="21"/>
        <v>33.603006950819676</v>
      </c>
      <c r="Y43" s="75">
        <f t="shared" si="22"/>
        <v>34.947127228852459</v>
      </c>
    </row>
    <row r="44" spans="1:25">
      <c r="A44" s="49">
        <v>310206</v>
      </c>
      <c r="B44" s="38" t="s">
        <v>32</v>
      </c>
      <c r="C44" s="30">
        <v>142</v>
      </c>
      <c r="D44" s="42">
        <v>0</v>
      </c>
      <c r="E44" s="42">
        <v>0</v>
      </c>
      <c r="F44" s="42">
        <v>6584</v>
      </c>
      <c r="G44" s="42">
        <v>6584</v>
      </c>
      <c r="H44" s="42">
        <v>5153</v>
      </c>
      <c r="I44" s="42">
        <v>6119</v>
      </c>
      <c r="J44" s="39">
        <v>5708</v>
      </c>
      <c r="K44" s="42">
        <f t="shared" si="13"/>
        <v>0</v>
      </c>
      <c r="L44" s="42">
        <f t="shared" si="23"/>
        <v>0</v>
      </c>
      <c r="M44" s="42">
        <f t="shared" si="14"/>
        <v>46.366197183098592</v>
      </c>
      <c r="N44" s="27">
        <f t="shared" si="15"/>
        <v>46.366197183098592</v>
      </c>
      <c r="O44" s="42">
        <f t="shared" si="16"/>
        <v>36.2887323943662</v>
      </c>
      <c r="P44" s="42">
        <f t="shared" si="17"/>
        <v>43.091549295774648</v>
      </c>
      <c r="Q44" s="42">
        <f t="shared" si="18"/>
        <v>40.197183098591552</v>
      </c>
      <c r="R44" s="75">
        <v>6847.36</v>
      </c>
      <c r="S44" s="75">
        <v>7121.2544000000007</v>
      </c>
      <c r="T44" s="75">
        <v>7406.1045760000006</v>
      </c>
      <c r="U44" s="75">
        <v>7702.3487590400009</v>
      </c>
      <c r="V44" s="75">
        <f t="shared" si="19"/>
        <v>48.220845070422534</v>
      </c>
      <c r="W44" s="75">
        <f t="shared" si="20"/>
        <v>50.149678873239445</v>
      </c>
      <c r="X44" s="75">
        <f t="shared" si="21"/>
        <v>52.155666028169016</v>
      </c>
      <c r="Y44" s="75">
        <f t="shared" si="22"/>
        <v>54.24189266929578</v>
      </c>
    </row>
    <row r="45" spans="1:25">
      <c r="A45" s="49">
        <v>310204</v>
      </c>
      <c r="B45" s="38" t="s">
        <v>33</v>
      </c>
      <c r="C45" s="30">
        <v>269</v>
      </c>
      <c r="D45" s="42">
        <v>10474</v>
      </c>
      <c r="E45" s="42">
        <v>20690</v>
      </c>
      <c r="F45" s="42">
        <v>14149</v>
      </c>
      <c r="G45" s="42">
        <v>15003</v>
      </c>
      <c r="H45" s="42">
        <v>15005</v>
      </c>
      <c r="I45" s="42">
        <v>16276</v>
      </c>
      <c r="J45" s="39">
        <v>13389</v>
      </c>
      <c r="K45" s="42">
        <f t="shared" si="13"/>
        <v>38.936802973977699</v>
      </c>
      <c r="L45" s="42">
        <f t="shared" si="23"/>
        <v>76.914498141263934</v>
      </c>
      <c r="M45" s="42">
        <f t="shared" si="14"/>
        <v>52.598513011152413</v>
      </c>
      <c r="N45" s="27">
        <f t="shared" si="15"/>
        <v>55.773234200743495</v>
      </c>
      <c r="O45" s="42">
        <f t="shared" si="16"/>
        <v>55.78066914498141</v>
      </c>
      <c r="P45" s="42">
        <f t="shared" si="17"/>
        <v>60.505576208178439</v>
      </c>
      <c r="Q45" s="42">
        <f t="shared" si="18"/>
        <v>49.773234200743495</v>
      </c>
      <c r="R45" s="75">
        <v>14714.96</v>
      </c>
      <c r="S45" s="75">
        <v>15303.558400000002</v>
      </c>
      <c r="T45" s="75">
        <v>15915.700736000003</v>
      </c>
      <c r="U45" s="75">
        <v>16552.328765440005</v>
      </c>
      <c r="V45" s="75">
        <f t="shared" si="19"/>
        <v>54.702453531598508</v>
      </c>
      <c r="W45" s="75">
        <f t="shared" si="20"/>
        <v>56.890551672862458</v>
      </c>
      <c r="X45" s="75">
        <f t="shared" si="21"/>
        <v>59.166173739776958</v>
      </c>
      <c r="Y45" s="75">
        <f t="shared" si="22"/>
        <v>61.532820689368044</v>
      </c>
    </row>
    <row r="46" spans="1:25">
      <c r="A46" s="49">
        <v>310223</v>
      </c>
      <c r="B46" s="38" t="s">
        <v>34</v>
      </c>
      <c r="C46" s="30">
        <v>260</v>
      </c>
      <c r="D46" s="42">
        <v>0</v>
      </c>
      <c r="E46" s="42">
        <v>0</v>
      </c>
      <c r="F46" s="42">
        <v>4633</v>
      </c>
      <c r="G46" s="42">
        <v>5589</v>
      </c>
      <c r="H46" s="42">
        <v>6200</v>
      </c>
      <c r="I46" s="42">
        <v>5414</v>
      </c>
      <c r="J46" s="39">
        <v>4863</v>
      </c>
      <c r="K46" s="42">
        <f t="shared" si="13"/>
        <v>0</v>
      </c>
      <c r="L46" s="42">
        <f t="shared" si="23"/>
        <v>0</v>
      </c>
      <c r="M46" s="42">
        <f t="shared" si="14"/>
        <v>17.819230769230771</v>
      </c>
      <c r="N46" s="27">
        <f t="shared" si="15"/>
        <v>21.496153846153845</v>
      </c>
      <c r="O46" s="42">
        <f t="shared" si="16"/>
        <v>23.846153846153847</v>
      </c>
      <c r="P46" s="42">
        <f t="shared" si="17"/>
        <v>20.823076923076922</v>
      </c>
      <c r="Q46" s="42">
        <f t="shared" si="18"/>
        <v>18.703846153846154</v>
      </c>
      <c r="R46" s="75">
        <v>4818.32</v>
      </c>
      <c r="S46" s="75">
        <v>5011.0528000000004</v>
      </c>
      <c r="T46" s="75">
        <v>5211.494912000001</v>
      </c>
      <c r="U46" s="75">
        <v>5419.9547084800015</v>
      </c>
      <c r="V46" s="75">
        <f t="shared" si="19"/>
        <v>18.532</v>
      </c>
      <c r="W46" s="75">
        <f t="shared" si="20"/>
        <v>19.27328</v>
      </c>
      <c r="X46" s="75">
        <f t="shared" si="21"/>
        <v>20.044211200000003</v>
      </c>
      <c r="Y46" s="75">
        <f t="shared" si="22"/>
        <v>20.845979648000007</v>
      </c>
    </row>
    <row r="47" spans="1:25">
      <c r="A47" s="51"/>
      <c r="B47" s="52"/>
      <c r="C47" s="31"/>
      <c r="D47" s="2"/>
      <c r="E47" s="2"/>
      <c r="F47" s="2"/>
      <c r="G47" s="53"/>
      <c r="H47" s="53"/>
      <c r="I47" s="53"/>
      <c r="J47" s="54"/>
      <c r="K47" s="31"/>
      <c r="L47" s="31"/>
      <c r="M47" s="31"/>
      <c r="N47" s="2"/>
      <c r="O47" s="2"/>
      <c r="P47" s="2"/>
      <c r="Q47" s="2"/>
      <c r="R47" s="55"/>
      <c r="S47" s="56"/>
      <c r="T47" s="57"/>
      <c r="U47" s="58"/>
      <c r="V47" s="55"/>
      <c r="W47" s="56"/>
      <c r="X47" s="57"/>
      <c r="Y47" s="58"/>
    </row>
    <row r="48" spans="1:25">
      <c r="A48" s="35"/>
      <c r="B48" s="36"/>
      <c r="C48" s="31"/>
      <c r="D48" s="1"/>
      <c r="E48" s="1"/>
      <c r="F48" s="1"/>
      <c r="G48" s="2"/>
      <c r="H48" s="3"/>
      <c r="I48" s="3"/>
      <c r="J48" s="3"/>
      <c r="K48" s="31"/>
      <c r="L48" s="31"/>
      <c r="M48" s="31"/>
      <c r="N48" s="1"/>
      <c r="O48" s="1"/>
      <c r="P48" s="1"/>
      <c r="Q48" s="1"/>
      <c r="R48" s="37"/>
      <c r="S48" s="31"/>
      <c r="T48" s="31"/>
      <c r="U48" s="32"/>
      <c r="V48" s="37"/>
      <c r="W48" s="31"/>
      <c r="X48" s="31"/>
      <c r="Y48" s="32"/>
    </row>
    <row r="49" spans="1:25">
      <c r="A49" s="98" t="s">
        <v>12</v>
      </c>
      <c r="B49" s="99"/>
      <c r="C49" s="34">
        <f t="shared" ref="C49:J49" si="24">SUM(C50:C58)</f>
        <v>10283</v>
      </c>
      <c r="D49" s="34">
        <f t="shared" si="24"/>
        <v>87927</v>
      </c>
      <c r="E49" s="34">
        <f t="shared" si="24"/>
        <v>154337</v>
      </c>
      <c r="F49" s="34">
        <f>SUM(F50:F58)</f>
        <v>179758</v>
      </c>
      <c r="G49" s="34">
        <f t="shared" si="24"/>
        <v>179758</v>
      </c>
      <c r="H49" s="34">
        <f t="shared" si="24"/>
        <v>197121</v>
      </c>
      <c r="I49" s="34">
        <f t="shared" si="24"/>
        <v>164757</v>
      </c>
      <c r="J49" s="34">
        <f t="shared" si="24"/>
        <v>149240</v>
      </c>
      <c r="K49" s="34">
        <f t="shared" ref="K49:K58" si="25">D49/C49</f>
        <v>8.5507147719537109</v>
      </c>
      <c r="L49" s="34">
        <f>E49/C49</f>
        <v>15.008946805406982</v>
      </c>
      <c r="M49" s="34">
        <f t="shared" ref="M49:M58" si="26">F49/C49</f>
        <v>17.481085286395022</v>
      </c>
      <c r="N49" s="34">
        <f t="shared" ref="N49:N58" si="27">G49/C49</f>
        <v>17.481085286395022</v>
      </c>
      <c r="O49" s="34">
        <f t="shared" ref="O49:O58" si="28">H49/C49</f>
        <v>19.169600311193232</v>
      </c>
      <c r="P49" s="34">
        <f t="shared" ref="P49:P57" si="29">I49/C49</f>
        <v>16.022269765632597</v>
      </c>
      <c r="Q49" s="34">
        <f t="shared" ref="Q49:Q58" si="30">J49/C49</f>
        <v>14.513274336283185</v>
      </c>
      <c r="R49" s="34">
        <f>SUM(R50:R58)</f>
        <v>186948.32000000004</v>
      </c>
      <c r="S49" s="34">
        <f>SUM(S50:S58)</f>
        <v>194426.25280000002</v>
      </c>
      <c r="T49" s="34">
        <f>SUM(T50:T58)</f>
        <v>202203.30291200001</v>
      </c>
      <c r="U49" s="34">
        <f>SUM(U50:U58)</f>
        <v>210291.43502848005</v>
      </c>
      <c r="V49" s="34">
        <f t="shared" ref="V49:V58" si="31">R49/C49</f>
        <v>18.180328697850825</v>
      </c>
      <c r="W49" s="34">
        <f t="shared" ref="W49:W58" si="32">S49/C49</f>
        <v>18.907541845764857</v>
      </c>
      <c r="X49" s="34">
        <f t="shared" ref="X49:X58" si="33">T49/C49</f>
        <v>19.663843519595449</v>
      </c>
      <c r="Y49" s="34">
        <f t="shared" ref="Y49:Y58" si="34">U49/C49</f>
        <v>20.450397260379273</v>
      </c>
    </row>
    <row r="50" spans="1:25">
      <c r="A50" s="49">
        <v>310101</v>
      </c>
      <c r="B50" s="38" t="s">
        <v>35</v>
      </c>
      <c r="C50" s="39">
        <v>858</v>
      </c>
      <c r="D50" s="42">
        <v>18263</v>
      </c>
      <c r="E50" s="42">
        <v>26365</v>
      </c>
      <c r="F50" s="88">
        <v>28540</v>
      </c>
      <c r="G50" s="42">
        <v>28540</v>
      </c>
      <c r="H50" s="42">
        <v>34641</v>
      </c>
      <c r="I50" s="42">
        <v>29461</v>
      </c>
      <c r="J50" s="39">
        <v>26273</v>
      </c>
      <c r="K50" s="39">
        <f t="shared" si="25"/>
        <v>21.285547785547784</v>
      </c>
      <c r="L50" s="39">
        <f>E50/C50</f>
        <v>30.728438228438229</v>
      </c>
      <c r="M50" s="39">
        <f t="shared" si="26"/>
        <v>33.263403263403262</v>
      </c>
      <c r="N50" s="20">
        <f t="shared" si="27"/>
        <v>33.263403263403262</v>
      </c>
      <c r="O50" s="20">
        <f t="shared" si="28"/>
        <v>40.374125874125873</v>
      </c>
      <c r="P50" s="20">
        <f t="shared" si="29"/>
        <v>34.336829836829835</v>
      </c>
      <c r="Q50" s="20">
        <f t="shared" si="30"/>
        <v>30.621212121212121</v>
      </c>
      <c r="R50" s="75">
        <v>29681.599999999999</v>
      </c>
      <c r="S50" s="75">
        <v>30868.864000000005</v>
      </c>
      <c r="T50" s="75">
        <v>32103.618560000006</v>
      </c>
      <c r="U50" s="75">
        <v>33387.76330240001</v>
      </c>
      <c r="V50" s="75">
        <f t="shared" si="31"/>
        <v>34.593939393939394</v>
      </c>
      <c r="W50" s="75">
        <f t="shared" si="32"/>
        <v>35.977696969696979</v>
      </c>
      <c r="X50" s="75">
        <f t="shared" si="33"/>
        <v>37.416804848484858</v>
      </c>
      <c r="Y50" s="75">
        <f t="shared" si="34"/>
        <v>38.913477042424255</v>
      </c>
    </row>
    <row r="51" spans="1:25">
      <c r="A51" s="49">
        <v>310106</v>
      </c>
      <c r="B51" s="38" t="s">
        <v>36</v>
      </c>
      <c r="C51" s="39">
        <v>964</v>
      </c>
      <c r="D51" s="42">
        <v>4302</v>
      </c>
      <c r="E51" s="42">
        <v>6659</v>
      </c>
      <c r="F51" s="88">
        <v>7269</v>
      </c>
      <c r="G51" s="42">
        <v>7269</v>
      </c>
      <c r="H51" s="42">
        <v>10515</v>
      </c>
      <c r="I51" s="42">
        <v>15600</v>
      </c>
      <c r="J51" s="39">
        <v>8810</v>
      </c>
      <c r="K51" s="39">
        <f t="shared" si="25"/>
        <v>4.4626556016597512</v>
      </c>
      <c r="L51" s="39">
        <f t="shared" ref="L51:L58" si="35">E51/C51</f>
        <v>6.9076763485477182</v>
      </c>
      <c r="M51" s="39">
        <f t="shared" si="26"/>
        <v>7.5404564315352696</v>
      </c>
      <c r="N51" s="20">
        <f t="shared" si="27"/>
        <v>7.5404564315352696</v>
      </c>
      <c r="O51" s="20">
        <f t="shared" si="28"/>
        <v>10.907676348547717</v>
      </c>
      <c r="P51" s="20">
        <f t="shared" si="29"/>
        <v>16.182572614107883</v>
      </c>
      <c r="Q51" s="20">
        <f t="shared" si="30"/>
        <v>9.1390041493775929</v>
      </c>
      <c r="R51" s="75">
        <v>7559.76</v>
      </c>
      <c r="S51" s="75">
        <v>7862.1504000000004</v>
      </c>
      <c r="T51" s="75">
        <v>8176.6364160000012</v>
      </c>
      <c r="U51" s="75">
        <v>8503.701872640002</v>
      </c>
      <c r="V51" s="75">
        <f t="shared" si="31"/>
        <v>7.8420746887966803</v>
      </c>
      <c r="W51" s="75">
        <f t="shared" si="32"/>
        <v>8.1557576763485482</v>
      </c>
      <c r="X51" s="75">
        <f t="shared" si="33"/>
        <v>8.4819879834024903</v>
      </c>
      <c r="Y51" s="75">
        <f t="shared" si="34"/>
        <v>8.8212675027385909</v>
      </c>
    </row>
    <row r="52" spans="1:25">
      <c r="A52" s="49">
        <v>310105</v>
      </c>
      <c r="B52" s="38" t="s">
        <v>37</v>
      </c>
      <c r="C52" s="39">
        <v>699</v>
      </c>
      <c r="D52" s="42">
        <v>10290</v>
      </c>
      <c r="E52" s="42">
        <v>15582</v>
      </c>
      <c r="F52" s="88">
        <v>19610</v>
      </c>
      <c r="G52" s="42">
        <v>19610</v>
      </c>
      <c r="H52" s="42">
        <v>17431</v>
      </c>
      <c r="I52" s="42">
        <v>17430</v>
      </c>
      <c r="J52" s="39">
        <v>16271</v>
      </c>
      <c r="K52" s="39">
        <f t="shared" si="25"/>
        <v>14.721030042918455</v>
      </c>
      <c r="L52" s="39">
        <f t="shared" si="35"/>
        <v>22.291845493562231</v>
      </c>
      <c r="M52" s="39">
        <f t="shared" si="26"/>
        <v>28.054363376251789</v>
      </c>
      <c r="N52" s="20">
        <f t="shared" si="27"/>
        <v>28.054363376251789</v>
      </c>
      <c r="O52" s="20">
        <f t="shared" si="28"/>
        <v>24.937052932761087</v>
      </c>
      <c r="P52" s="20">
        <f t="shared" si="29"/>
        <v>24.935622317596568</v>
      </c>
      <c r="Q52" s="20">
        <f t="shared" si="30"/>
        <v>23.277539341917024</v>
      </c>
      <c r="R52" s="75">
        <v>20394.400000000001</v>
      </c>
      <c r="S52" s="75">
        <v>21210.176000000003</v>
      </c>
      <c r="T52" s="75">
        <v>22058.583040000005</v>
      </c>
      <c r="U52" s="75">
        <v>22940.926361600006</v>
      </c>
      <c r="V52" s="75">
        <f t="shared" si="31"/>
        <v>29.17653791130186</v>
      </c>
      <c r="W52" s="75">
        <f t="shared" si="32"/>
        <v>30.34359942775394</v>
      </c>
      <c r="X52" s="75">
        <f t="shared" si="33"/>
        <v>31.557343404864099</v>
      </c>
      <c r="Y52" s="75">
        <f t="shared" si="34"/>
        <v>32.819637141058664</v>
      </c>
    </row>
    <row r="53" spans="1:25">
      <c r="A53" s="49">
        <v>310109</v>
      </c>
      <c r="B53" s="38" t="s">
        <v>38</v>
      </c>
      <c r="C53" s="39">
        <v>311</v>
      </c>
      <c r="D53" s="42">
        <v>15389</v>
      </c>
      <c r="E53" s="42">
        <v>45215</v>
      </c>
      <c r="F53" s="88">
        <v>45486</v>
      </c>
      <c r="G53" s="42">
        <v>45486</v>
      </c>
      <c r="H53" s="42">
        <v>50568</v>
      </c>
      <c r="I53" s="42">
        <v>37006</v>
      </c>
      <c r="J53" s="39">
        <v>26822</v>
      </c>
      <c r="K53" s="39">
        <f t="shared" si="25"/>
        <v>49.482315112540192</v>
      </c>
      <c r="L53" s="39">
        <f t="shared" si="35"/>
        <v>145.38585209003216</v>
      </c>
      <c r="M53" s="39">
        <f t="shared" si="26"/>
        <v>146.2572347266881</v>
      </c>
      <c r="N53" s="20">
        <f t="shared" si="27"/>
        <v>146.2572347266881</v>
      </c>
      <c r="O53" s="20">
        <f t="shared" si="28"/>
        <v>162.59807073954983</v>
      </c>
      <c r="P53" s="20">
        <f t="shared" si="29"/>
        <v>118.9903536977492</v>
      </c>
      <c r="Q53" s="20">
        <f t="shared" si="30"/>
        <v>86.244372990353696</v>
      </c>
      <c r="R53" s="75">
        <v>47305.440000000002</v>
      </c>
      <c r="S53" s="75">
        <v>49197.657600000006</v>
      </c>
      <c r="T53" s="75">
        <v>51165.56390400001</v>
      </c>
      <c r="U53" s="75">
        <v>53212.18646016001</v>
      </c>
      <c r="V53" s="75">
        <f t="shared" si="31"/>
        <v>152.10752411575564</v>
      </c>
      <c r="W53" s="75">
        <f t="shared" si="32"/>
        <v>158.19182508038588</v>
      </c>
      <c r="X53" s="75">
        <f t="shared" si="33"/>
        <v>164.51949808360132</v>
      </c>
      <c r="Y53" s="75">
        <f t="shared" si="34"/>
        <v>171.10027800694536</v>
      </c>
    </row>
    <row r="54" spans="1:25">
      <c r="A54" s="49">
        <v>310103</v>
      </c>
      <c r="B54" s="38" t="s">
        <v>39</v>
      </c>
      <c r="C54" s="39">
        <v>178</v>
      </c>
      <c r="D54" s="42">
        <v>10757</v>
      </c>
      <c r="E54" s="42">
        <v>16786</v>
      </c>
      <c r="F54" s="88">
        <v>22744</v>
      </c>
      <c r="G54" s="42">
        <v>22744</v>
      </c>
      <c r="H54" s="42">
        <v>20351</v>
      </c>
      <c r="I54" s="42">
        <v>18500</v>
      </c>
      <c r="J54" s="39">
        <v>13346</v>
      </c>
      <c r="K54" s="39">
        <f t="shared" si="25"/>
        <v>60.432584269662918</v>
      </c>
      <c r="L54" s="39">
        <f t="shared" si="35"/>
        <v>94.303370786516851</v>
      </c>
      <c r="M54" s="39">
        <f t="shared" si="26"/>
        <v>127.7752808988764</v>
      </c>
      <c r="N54" s="20">
        <f t="shared" si="27"/>
        <v>127.7752808988764</v>
      </c>
      <c r="O54" s="20">
        <f t="shared" si="28"/>
        <v>114.3314606741573</v>
      </c>
      <c r="P54" s="20">
        <f t="shared" si="29"/>
        <v>103.93258426966293</v>
      </c>
      <c r="Q54" s="20">
        <f t="shared" si="30"/>
        <v>74.977528089887642</v>
      </c>
      <c r="R54" s="75">
        <v>23653.759999999998</v>
      </c>
      <c r="S54" s="75">
        <v>24599.910400000004</v>
      </c>
      <c r="T54" s="75">
        <v>25583.906816000006</v>
      </c>
      <c r="U54" s="75">
        <v>26607.263088640007</v>
      </c>
      <c r="V54" s="75">
        <f t="shared" si="31"/>
        <v>132.88629213483145</v>
      </c>
      <c r="W54" s="75">
        <f t="shared" si="32"/>
        <v>138.20174382022475</v>
      </c>
      <c r="X54" s="75">
        <f t="shared" si="33"/>
        <v>143.72981357303374</v>
      </c>
      <c r="Y54" s="75">
        <f t="shared" si="34"/>
        <v>149.47900611595509</v>
      </c>
    </row>
    <row r="55" spans="1:25">
      <c r="A55" s="49">
        <v>310102</v>
      </c>
      <c r="B55" s="38" t="s">
        <v>40</v>
      </c>
      <c r="C55" s="39">
        <v>160</v>
      </c>
      <c r="D55" s="42">
        <v>10621</v>
      </c>
      <c r="E55" s="42">
        <v>9564</v>
      </c>
      <c r="F55" s="88">
        <v>17925</v>
      </c>
      <c r="G55" s="42">
        <v>17925</v>
      </c>
      <c r="H55" s="42">
        <v>19537</v>
      </c>
      <c r="I55" s="42">
        <v>15200</v>
      </c>
      <c r="J55" s="39">
        <v>20321</v>
      </c>
      <c r="K55" s="39">
        <f t="shared" si="25"/>
        <v>66.381249999999994</v>
      </c>
      <c r="L55" s="39">
        <f t="shared" si="35"/>
        <v>59.774999999999999</v>
      </c>
      <c r="M55" s="39">
        <f t="shared" si="26"/>
        <v>112.03125</v>
      </c>
      <c r="N55" s="20">
        <f t="shared" si="27"/>
        <v>112.03125</v>
      </c>
      <c r="O55" s="20">
        <f t="shared" si="28"/>
        <v>122.10625</v>
      </c>
      <c r="P55" s="20">
        <f t="shared" si="29"/>
        <v>95</v>
      </c>
      <c r="Q55" s="20">
        <f t="shared" si="30"/>
        <v>127.00624999999999</v>
      </c>
      <c r="R55" s="75">
        <v>18642</v>
      </c>
      <c r="S55" s="75">
        <v>19387.68</v>
      </c>
      <c r="T55" s="75">
        <v>20163.1872</v>
      </c>
      <c r="U55" s="75">
        <v>20969.714688</v>
      </c>
      <c r="V55" s="75">
        <f t="shared" si="31"/>
        <v>116.5125</v>
      </c>
      <c r="W55" s="75">
        <f t="shared" si="32"/>
        <v>121.173</v>
      </c>
      <c r="X55" s="75">
        <f t="shared" si="33"/>
        <v>126.01992</v>
      </c>
      <c r="Y55" s="75">
        <f t="shared" si="34"/>
        <v>131.06071679999999</v>
      </c>
    </row>
    <row r="56" spans="1:25">
      <c r="A56" s="49">
        <v>310104</v>
      </c>
      <c r="B56" s="38" t="s">
        <v>41</v>
      </c>
      <c r="C56" s="39">
        <v>1827</v>
      </c>
      <c r="D56" s="42">
        <v>9813</v>
      </c>
      <c r="E56" s="42">
        <v>10431</v>
      </c>
      <c r="F56" s="88">
        <v>13541</v>
      </c>
      <c r="G56" s="42">
        <v>13541</v>
      </c>
      <c r="H56" s="42">
        <v>15892</v>
      </c>
      <c r="I56" s="42">
        <v>15891</v>
      </c>
      <c r="J56" s="39">
        <v>16203</v>
      </c>
      <c r="K56" s="39">
        <f t="shared" si="25"/>
        <v>5.3711001642036127</v>
      </c>
      <c r="L56" s="39">
        <f t="shared" si="35"/>
        <v>5.7093596059113301</v>
      </c>
      <c r="M56" s="39">
        <f t="shared" si="26"/>
        <v>7.4116037219485493</v>
      </c>
      <c r="N56" s="20">
        <f t="shared" si="27"/>
        <v>7.4116037219485493</v>
      </c>
      <c r="O56" s="20">
        <f t="shared" si="28"/>
        <v>8.6984126984126977</v>
      </c>
      <c r="P56" s="20">
        <f t="shared" si="29"/>
        <v>8.6978653530377663</v>
      </c>
      <c r="Q56" s="20">
        <f t="shared" si="30"/>
        <v>8.8686371100164205</v>
      </c>
      <c r="R56" s="75">
        <v>14082.64</v>
      </c>
      <c r="S56" s="75">
        <v>14645.945600000001</v>
      </c>
      <c r="T56" s="75">
        <v>15231.783424000001</v>
      </c>
      <c r="U56" s="75">
        <v>15841.054760960002</v>
      </c>
      <c r="V56" s="75">
        <f t="shared" si="31"/>
        <v>7.7080678708264916</v>
      </c>
      <c r="W56" s="75">
        <f t="shared" si="32"/>
        <v>8.0163905856595523</v>
      </c>
      <c r="X56" s="75">
        <f t="shared" si="33"/>
        <v>8.3370462090859334</v>
      </c>
      <c r="Y56" s="75">
        <f t="shared" si="34"/>
        <v>8.6705280574493706</v>
      </c>
    </row>
    <row r="57" spans="1:25">
      <c r="A57" s="49">
        <v>310107</v>
      </c>
      <c r="B57" s="38" t="s">
        <v>42</v>
      </c>
      <c r="C57" s="39">
        <v>2276</v>
      </c>
      <c r="D57" s="42">
        <v>4893</v>
      </c>
      <c r="E57" s="42">
        <v>15735</v>
      </c>
      <c r="F57" s="88">
        <v>15735</v>
      </c>
      <c r="G57" s="42">
        <v>15735</v>
      </c>
      <c r="H57" s="42">
        <v>16897</v>
      </c>
      <c r="I57" s="42">
        <v>15669</v>
      </c>
      <c r="J57" s="39">
        <v>12951</v>
      </c>
      <c r="K57" s="39">
        <f t="shared" si="25"/>
        <v>2.1498242530755713</v>
      </c>
      <c r="L57" s="39">
        <f t="shared" si="35"/>
        <v>6.9134446397188052</v>
      </c>
      <c r="M57" s="39">
        <f t="shared" si="26"/>
        <v>6.9134446397188052</v>
      </c>
      <c r="N57" s="20">
        <f t="shared" si="27"/>
        <v>6.9134446397188052</v>
      </c>
      <c r="O57" s="20">
        <f t="shared" si="28"/>
        <v>7.4239894551845342</v>
      </c>
      <c r="P57" s="20">
        <f t="shared" si="29"/>
        <v>6.8844463971880492</v>
      </c>
      <c r="Q57" s="20">
        <f t="shared" si="30"/>
        <v>5.6902460456942006</v>
      </c>
      <c r="R57" s="75">
        <v>16364.4</v>
      </c>
      <c r="S57" s="75">
        <v>17018.976000000002</v>
      </c>
      <c r="T57" s="75">
        <v>17699.735040000003</v>
      </c>
      <c r="U57" s="75">
        <v>18407.724441600003</v>
      </c>
      <c r="V57" s="75">
        <f t="shared" si="31"/>
        <v>7.1899824253075568</v>
      </c>
      <c r="W57" s="75">
        <f t="shared" si="32"/>
        <v>7.4775817223198606</v>
      </c>
      <c r="X57" s="75">
        <f t="shared" si="33"/>
        <v>7.7766849912126554</v>
      </c>
      <c r="Y57" s="75">
        <f t="shared" si="34"/>
        <v>8.0877523908611622</v>
      </c>
    </row>
    <row r="58" spans="1:25">
      <c r="A58" s="49">
        <v>310108</v>
      </c>
      <c r="B58" s="38" t="s">
        <v>43</v>
      </c>
      <c r="C58" s="39">
        <v>3010</v>
      </c>
      <c r="D58" s="42">
        <v>3599</v>
      </c>
      <c r="E58" s="42">
        <v>8000</v>
      </c>
      <c r="F58" s="88">
        <v>8908</v>
      </c>
      <c r="G58" s="42">
        <v>8908</v>
      </c>
      <c r="H58" s="42">
        <v>11289</v>
      </c>
      <c r="I58" s="68" t="s">
        <v>73</v>
      </c>
      <c r="J58" s="39">
        <v>8243</v>
      </c>
      <c r="K58" s="39">
        <f t="shared" si="25"/>
        <v>1.1956810631229235</v>
      </c>
      <c r="L58" s="39">
        <f t="shared" si="35"/>
        <v>2.6578073089700998</v>
      </c>
      <c r="M58" s="39">
        <f t="shared" si="26"/>
        <v>2.959468438538206</v>
      </c>
      <c r="N58" s="20">
        <f t="shared" si="27"/>
        <v>2.959468438538206</v>
      </c>
      <c r="O58" s="20">
        <f t="shared" si="28"/>
        <v>3.750498338870432</v>
      </c>
      <c r="P58" s="73" t="s">
        <v>73</v>
      </c>
      <c r="Q58" s="20">
        <f t="shared" si="30"/>
        <v>2.7385382059800665</v>
      </c>
      <c r="R58" s="75">
        <v>9264.32</v>
      </c>
      <c r="S58" s="75">
        <v>9634.8927999999996</v>
      </c>
      <c r="T58" s="75">
        <v>10020.288511999999</v>
      </c>
      <c r="U58" s="75">
        <v>10421.10005248</v>
      </c>
      <c r="V58" s="75">
        <f t="shared" si="31"/>
        <v>3.0778471760797341</v>
      </c>
      <c r="W58" s="75">
        <f t="shared" si="32"/>
        <v>3.2009610631229233</v>
      </c>
      <c r="X58" s="75">
        <f t="shared" si="33"/>
        <v>3.3289995056478401</v>
      </c>
      <c r="Y58" s="75">
        <f t="shared" si="34"/>
        <v>3.4621594858737543</v>
      </c>
    </row>
    <row r="59" spans="1:25">
      <c r="A59" s="51"/>
      <c r="B59" s="52"/>
      <c r="C59" s="54"/>
      <c r="D59" s="59"/>
      <c r="E59" s="59"/>
      <c r="F59" s="59"/>
      <c r="G59" s="53"/>
      <c r="H59" s="53"/>
      <c r="I59" s="53"/>
      <c r="J59" s="54"/>
      <c r="K59" s="54"/>
      <c r="L59" s="54"/>
      <c r="M59" s="54"/>
      <c r="N59" s="59"/>
      <c r="O59" s="59"/>
      <c r="P59" s="59"/>
      <c r="Q59" s="59"/>
      <c r="R59" s="55"/>
      <c r="S59" s="56"/>
      <c r="T59" s="60"/>
      <c r="U59" s="60"/>
      <c r="V59" s="55"/>
      <c r="W59" s="56"/>
      <c r="X59" s="60"/>
      <c r="Y59" s="60"/>
    </row>
    <row r="60" spans="1:25">
      <c r="A60" s="35"/>
      <c r="B60" s="36"/>
      <c r="C60" s="31"/>
      <c r="D60" s="1"/>
      <c r="E60" s="1"/>
      <c r="F60" s="1"/>
      <c r="G60" s="2"/>
      <c r="H60" s="3"/>
      <c r="I60" s="3"/>
      <c r="J60" s="3"/>
      <c r="K60" s="31"/>
      <c r="L60" s="31"/>
      <c r="M60" s="31"/>
      <c r="N60" s="1"/>
      <c r="O60" s="1"/>
      <c r="P60" s="1"/>
      <c r="Q60" s="1"/>
      <c r="R60" s="37"/>
      <c r="S60" s="31"/>
      <c r="T60" s="41"/>
      <c r="V60" s="37"/>
      <c r="W60" s="31"/>
      <c r="X60" s="41"/>
    </row>
    <row r="61" spans="1:25">
      <c r="A61" s="98" t="s">
        <v>11</v>
      </c>
      <c r="B61" s="99"/>
      <c r="C61" s="34">
        <f t="shared" ref="C61:J61" si="36">SUM(C62:C74)</f>
        <v>2351</v>
      </c>
      <c r="D61" s="34">
        <f t="shared" si="36"/>
        <v>143592</v>
      </c>
      <c r="E61" s="34">
        <f t="shared" si="36"/>
        <v>201990</v>
      </c>
      <c r="F61" s="34">
        <f t="shared" si="36"/>
        <v>183804</v>
      </c>
      <c r="G61" s="34">
        <f t="shared" si="36"/>
        <v>203299</v>
      </c>
      <c r="H61" s="34">
        <f t="shared" si="36"/>
        <v>208623</v>
      </c>
      <c r="I61" s="34">
        <f t="shared" si="36"/>
        <v>140743</v>
      </c>
      <c r="J61" s="34">
        <f t="shared" si="36"/>
        <v>193532</v>
      </c>
      <c r="K61" s="34">
        <f t="shared" ref="K61:K74" si="37">D61/C61</f>
        <v>61.076988515525308</v>
      </c>
      <c r="L61" s="34">
        <f>E61/C61</f>
        <v>85.916631220757125</v>
      </c>
      <c r="M61" s="34">
        <f t="shared" ref="M61:M74" si="38">F61/C61</f>
        <v>78.181199489578901</v>
      </c>
      <c r="N61" s="34">
        <f t="shared" ref="N61:N74" si="39">G61/C61</f>
        <v>86.473415567843475</v>
      </c>
      <c r="O61" s="34">
        <f t="shared" ref="O61:O74" si="40">H61/C61</f>
        <v>88.737983836665251</v>
      </c>
      <c r="P61" s="34">
        <f>I61/C61</f>
        <v>59.865163760102085</v>
      </c>
      <c r="Q61" s="34">
        <f t="shared" ref="Q61:Q73" si="41">J61/C61</f>
        <v>82.319013185878347</v>
      </c>
      <c r="R61" s="34">
        <f>SUM(R62:R74)</f>
        <v>191156.16000000003</v>
      </c>
      <c r="S61" s="34">
        <f>SUM(S62:S74)</f>
        <v>198802.40640000001</v>
      </c>
      <c r="T61" s="34">
        <f>SUM(T62:T74)</f>
        <v>206754.502656</v>
      </c>
      <c r="U61" s="34">
        <f>SUM(U62:U74)</f>
        <v>215024.68276224006</v>
      </c>
      <c r="V61" s="34">
        <f t="shared" ref="V61:V74" si="42">R61/C61</f>
        <v>81.308447469162076</v>
      </c>
      <c r="W61" s="34">
        <f t="shared" ref="W61:W74" si="43">S61/C61</f>
        <v>84.560785367928545</v>
      </c>
      <c r="X61" s="34">
        <f t="shared" ref="X61:X74" si="44">T61/C61</f>
        <v>87.943216782645678</v>
      </c>
      <c r="Y61" s="34">
        <f t="shared" ref="Y61:Y74" si="45">U61/C61</f>
        <v>91.460945453951538</v>
      </c>
    </row>
    <row r="62" spans="1:25">
      <c r="A62" s="49">
        <v>310304</v>
      </c>
      <c r="B62" s="38" t="s">
        <v>44</v>
      </c>
      <c r="C62" s="30">
        <v>252</v>
      </c>
      <c r="D62" s="42">
        <v>22123</v>
      </c>
      <c r="E62" s="42">
        <v>28900</v>
      </c>
      <c r="F62" s="42">
        <v>29007</v>
      </c>
      <c r="G62" s="42">
        <v>30705</v>
      </c>
      <c r="H62" s="42">
        <v>26056</v>
      </c>
      <c r="I62" s="42">
        <v>23302</v>
      </c>
      <c r="J62" s="50">
        <v>27449</v>
      </c>
      <c r="K62" s="39">
        <f t="shared" si="37"/>
        <v>87.789682539682545</v>
      </c>
      <c r="L62" s="39">
        <f>E62/C62</f>
        <v>114.68253968253968</v>
      </c>
      <c r="M62" s="39">
        <f t="shared" si="38"/>
        <v>115.10714285714286</v>
      </c>
      <c r="N62" s="27">
        <f t="shared" si="39"/>
        <v>121.8452380952381</v>
      </c>
      <c r="O62" s="27">
        <f t="shared" si="40"/>
        <v>103.39682539682539</v>
      </c>
      <c r="P62" s="27">
        <f>I62/C62</f>
        <v>92.468253968253961</v>
      </c>
      <c r="Q62" s="27">
        <f t="shared" si="41"/>
        <v>108.92460317460318</v>
      </c>
      <c r="R62" s="75">
        <v>30167.279999999999</v>
      </c>
      <c r="S62" s="75">
        <v>31373.971200000004</v>
      </c>
      <c r="T62" s="75">
        <v>32628.930048000006</v>
      </c>
      <c r="U62" s="75">
        <v>33934.087249920005</v>
      </c>
      <c r="V62" s="75">
        <f t="shared" si="42"/>
        <v>119.71142857142857</v>
      </c>
      <c r="W62" s="75">
        <f t="shared" si="43"/>
        <v>124.49988571428572</v>
      </c>
      <c r="X62" s="75">
        <f t="shared" si="44"/>
        <v>129.47988114285715</v>
      </c>
      <c r="Y62" s="75">
        <f t="shared" si="45"/>
        <v>134.65907638857144</v>
      </c>
    </row>
    <row r="63" spans="1:25">
      <c r="A63" s="49">
        <v>310309</v>
      </c>
      <c r="B63" s="38" t="s">
        <v>70</v>
      </c>
      <c r="C63" s="30">
        <v>17</v>
      </c>
      <c r="D63" s="42">
        <v>2295</v>
      </c>
      <c r="E63" s="42">
        <v>6700</v>
      </c>
      <c r="F63" s="42">
        <v>2580</v>
      </c>
      <c r="G63" s="42">
        <v>2515</v>
      </c>
      <c r="H63" s="42">
        <v>2507</v>
      </c>
      <c r="I63" s="42">
        <v>2527</v>
      </c>
      <c r="J63" s="50">
        <v>2463</v>
      </c>
      <c r="K63" s="39">
        <f t="shared" si="37"/>
        <v>135</v>
      </c>
      <c r="L63" s="39">
        <f t="shared" ref="L63:L74" si="46">E63/C63</f>
        <v>394.11764705882354</v>
      </c>
      <c r="M63" s="39">
        <f t="shared" si="38"/>
        <v>151.76470588235293</v>
      </c>
      <c r="N63" s="27">
        <f t="shared" si="39"/>
        <v>147.94117647058823</v>
      </c>
      <c r="O63" s="27">
        <f t="shared" si="40"/>
        <v>147.47058823529412</v>
      </c>
      <c r="P63" s="27">
        <f>I63/C63</f>
        <v>148.64705882352942</v>
      </c>
      <c r="Q63" s="27">
        <f t="shared" si="41"/>
        <v>144.88235294117646</v>
      </c>
      <c r="R63" s="75">
        <v>2683.2</v>
      </c>
      <c r="S63" s="75">
        <v>2790.5280000000002</v>
      </c>
      <c r="T63" s="75">
        <v>2902.1491200000005</v>
      </c>
      <c r="U63" s="75">
        <v>3018.2350848000005</v>
      </c>
      <c r="V63" s="75">
        <f t="shared" si="42"/>
        <v>157.83529411764704</v>
      </c>
      <c r="W63" s="75">
        <f t="shared" si="43"/>
        <v>164.14870588235294</v>
      </c>
      <c r="X63" s="75">
        <f t="shared" si="44"/>
        <v>170.71465411764709</v>
      </c>
      <c r="Y63" s="75">
        <f t="shared" si="45"/>
        <v>177.54324028235297</v>
      </c>
    </row>
    <row r="64" spans="1:25">
      <c r="A64" s="49">
        <v>310310</v>
      </c>
      <c r="B64" s="38" t="s">
        <v>45</v>
      </c>
      <c r="C64" s="30">
        <v>78</v>
      </c>
      <c r="D64" s="42">
        <v>11468</v>
      </c>
      <c r="E64" s="42">
        <v>16620</v>
      </c>
      <c r="F64" s="42">
        <v>14289</v>
      </c>
      <c r="G64" s="42">
        <v>17325</v>
      </c>
      <c r="H64" s="42">
        <v>17094</v>
      </c>
      <c r="I64" s="42">
        <v>17330</v>
      </c>
      <c r="J64" s="50">
        <v>15068</v>
      </c>
      <c r="K64" s="39">
        <f t="shared" si="37"/>
        <v>147.02564102564102</v>
      </c>
      <c r="L64" s="39">
        <f t="shared" si="46"/>
        <v>213.07692307692307</v>
      </c>
      <c r="M64" s="39">
        <f t="shared" si="38"/>
        <v>183.19230769230768</v>
      </c>
      <c r="N64" s="27">
        <f t="shared" si="39"/>
        <v>222.11538461538461</v>
      </c>
      <c r="O64" s="27">
        <f t="shared" si="40"/>
        <v>219.15384615384616</v>
      </c>
      <c r="P64" s="27">
        <f>I64/C64</f>
        <v>222.17948717948718</v>
      </c>
      <c r="Q64" s="27">
        <f t="shared" si="41"/>
        <v>193.17948717948718</v>
      </c>
      <c r="R64" s="75">
        <v>14860.56</v>
      </c>
      <c r="S64" s="75">
        <v>15454.982400000003</v>
      </c>
      <c r="T64" s="75">
        <v>16073.181696000003</v>
      </c>
      <c r="U64" s="75">
        <v>16716.108963840004</v>
      </c>
      <c r="V64" s="75">
        <f t="shared" si="42"/>
        <v>190.51999999999998</v>
      </c>
      <c r="W64" s="75">
        <f t="shared" si="43"/>
        <v>198.14080000000004</v>
      </c>
      <c r="X64" s="75">
        <f t="shared" si="44"/>
        <v>206.06643200000005</v>
      </c>
      <c r="Y64" s="75">
        <f t="shared" si="45"/>
        <v>214.30908928000005</v>
      </c>
    </row>
    <row r="65" spans="1:25">
      <c r="A65" s="49">
        <v>310305</v>
      </c>
      <c r="B65" s="38" t="s">
        <v>46</v>
      </c>
      <c r="C65" s="30">
        <v>134</v>
      </c>
      <c r="D65" s="42">
        <v>10630</v>
      </c>
      <c r="E65" s="42">
        <v>14048</v>
      </c>
      <c r="F65" s="42">
        <v>15596</v>
      </c>
      <c r="G65" s="42">
        <v>13804</v>
      </c>
      <c r="H65" s="42">
        <v>11027</v>
      </c>
      <c r="I65" s="42">
        <v>17267</v>
      </c>
      <c r="J65" s="50">
        <v>15255</v>
      </c>
      <c r="K65" s="39">
        <f t="shared" si="37"/>
        <v>79.328358208955223</v>
      </c>
      <c r="L65" s="39">
        <f t="shared" si="46"/>
        <v>104.83582089552239</v>
      </c>
      <c r="M65" s="39">
        <f t="shared" si="38"/>
        <v>116.38805970149254</v>
      </c>
      <c r="N65" s="27">
        <f t="shared" si="39"/>
        <v>103.01492537313433</v>
      </c>
      <c r="O65" s="27">
        <f t="shared" si="40"/>
        <v>82.291044776119406</v>
      </c>
      <c r="P65" s="27">
        <f>I65/C65</f>
        <v>128.85820895522389</v>
      </c>
      <c r="Q65" s="27">
        <f t="shared" si="41"/>
        <v>113.84328358208955</v>
      </c>
      <c r="R65" s="75">
        <v>16219.84</v>
      </c>
      <c r="S65" s="75">
        <v>16868.633600000001</v>
      </c>
      <c r="T65" s="75">
        <v>17543.378944</v>
      </c>
      <c r="U65" s="75">
        <v>18245.114101760002</v>
      </c>
      <c r="V65" s="75">
        <f t="shared" si="42"/>
        <v>121.04358208955225</v>
      </c>
      <c r="W65" s="75">
        <f t="shared" si="43"/>
        <v>125.88532537313434</v>
      </c>
      <c r="X65" s="75">
        <f t="shared" si="44"/>
        <v>130.9207383880597</v>
      </c>
      <c r="Y65" s="75">
        <f t="shared" si="45"/>
        <v>136.15756792358209</v>
      </c>
    </row>
    <row r="66" spans="1:25">
      <c r="A66" s="49">
        <v>310313</v>
      </c>
      <c r="B66" s="38" t="s">
        <v>47</v>
      </c>
      <c r="C66" s="30">
        <v>370</v>
      </c>
      <c r="D66" s="42">
        <v>14043</v>
      </c>
      <c r="E66" s="42">
        <v>25526</v>
      </c>
      <c r="F66" s="42">
        <v>18742</v>
      </c>
      <c r="G66" s="42">
        <v>18274</v>
      </c>
      <c r="H66" s="42">
        <v>17998</v>
      </c>
      <c r="I66" s="46" t="s">
        <v>69</v>
      </c>
      <c r="J66" s="50">
        <v>19639</v>
      </c>
      <c r="K66" s="39">
        <f t="shared" si="37"/>
        <v>37.954054054054055</v>
      </c>
      <c r="L66" s="39">
        <f t="shared" si="46"/>
        <v>68.98918918918919</v>
      </c>
      <c r="M66" s="39">
        <f t="shared" si="38"/>
        <v>50.654054054054058</v>
      </c>
      <c r="N66" s="27">
        <f t="shared" si="39"/>
        <v>49.389189189189189</v>
      </c>
      <c r="O66" s="27">
        <f t="shared" si="40"/>
        <v>48.643243243243241</v>
      </c>
      <c r="P66" s="46" t="s">
        <v>69</v>
      </c>
      <c r="Q66" s="27">
        <f t="shared" si="41"/>
        <v>53.078378378378382</v>
      </c>
      <c r="R66" s="75">
        <v>19491.68</v>
      </c>
      <c r="S66" s="75">
        <v>20271.3472</v>
      </c>
      <c r="T66" s="75">
        <v>21082.201088000002</v>
      </c>
      <c r="U66" s="75">
        <v>21925.489131520004</v>
      </c>
      <c r="V66" s="75">
        <f t="shared" si="42"/>
        <v>52.680216216216216</v>
      </c>
      <c r="W66" s="75">
        <f t="shared" si="43"/>
        <v>54.787424864864867</v>
      </c>
      <c r="X66" s="75">
        <f t="shared" si="44"/>
        <v>56.978921859459462</v>
      </c>
      <c r="Y66" s="75">
        <f t="shared" si="45"/>
        <v>59.258078733837849</v>
      </c>
    </row>
    <row r="67" spans="1:25">
      <c r="A67" s="49">
        <v>310312</v>
      </c>
      <c r="B67" s="38" t="s">
        <v>48</v>
      </c>
      <c r="C67" s="30">
        <v>33</v>
      </c>
      <c r="D67" s="42">
        <v>2482</v>
      </c>
      <c r="E67" s="42">
        <v>2799</v>
      </c>
      <c r="F67" s="42">
        <v>2408</v>
      </c>
      <c r="G67" s="42">
        <v>3983</v>
      </c>
      <c r="H67" s="42">
        <v>4242</v>
      </c>
      <c r="I67" s="42">
        <v>2943</v>
      </c>
      <c r="J67" s="50">
        <v>4689</v>
      </c>
      <c r="K67" s="39">
        <f t="shared" si="37"/>
        <v>75.212121212121218</v>
      </c>
      <c r="L67" s="39">
        <f t="shared" si="46"/>
        <v>84.818181818181813</v>
      </c>
      <c r="M67" s="39">
        <f t="shared" si="38"/>
        <v>72.969696969696969</v>
      </c>
      <c r="N67" s="27">
        <f t="shared" si="39"/>
        <v>120.6969696969697</v>
      </c>
      <c r="O67" s="27">
        <f t="shared" si="40"/>
        <v>128.54545454545453</v>
      </c>
      <c r="P67" s="27">
        <f>I67/C67</f>
        <v>89.181818181818187</v>
      </c>
      <c r="Q67" s="27">
        <f t="shared" si="41"/>
        <v>142.09090909090909</v>
      </c>
      <c r="R67" s="75">
        <v>2504.3200000000002</v>
      </c>
      <c r="S67" s="75">
        <v>2604.4928000000004</v>
      </c>
      <c r="T67" s="75">
        <v>2708.6725120000006</v>
      </c>
      <c r="U67" s="75">
        <v>2817.0194124800005</v>
      </c>
      <c r="V67" s="75">
        <f t="shared" si="42"/>
        <v>75.88848484848485</v>
      </c>
      <c r="W67" s="75">
        <f t="shared" si="43"/>
        <v>78.924024242424252</v>
      </c>
      <c r="X67" s="75">
        <f t="shared" si="44"/>
        <v>82.080985212121234</v>
      </c>
      <c r="Y67" s="75">
        <f t="shared" si="45"/>
        <v>85.36422462060608</v>
      </c>
    </row>
    <row r="68" spans="1:25">
      <c r="A68" s="49">
        <v>310302</v>
      </c>
      <c r="B68" s="38" t="s">
        <v>49</v>
      </c>
      <c r="C68" s="30">
        <v>212</v>
      </c>
      <c r="D68" s="42">
        <v>5032</v>
      </c>
      <c r="E68" s="42">
        <v>6595</v>
      </c>
      <c r="F68" s="42">
        <v>3645</v>
      </c>
      <c r="G68" s="42">
        <v>7440</v>
      </c>
      <c r="H68" s="42">
        <v>8134</v>
      </c>
      <c r="I68" s="42">
        <v>8930</v>
      </c>
      <c r="J68" s="6">
        <v>6572</v>
      </c>
      <c r="K68" s="39">
        <f t="shared" si="37"/>
        <v>23.735849056603772</v>
      </c>
      <c r="L68" s="39">
        <f t="shared" si="46"/>
        <v>31.108490566037737</v>
      </c>
      <c r="M68" s="39">
        <f t="shared" si="38"/>
        <v>17.193396226415093</v>
      </c>
      <c r="N68" s="27">
        <f t="shared" si="39"/>
        <v>35.094339622641506</v>
      </c>
      <c r="O68" s="27">
        <f t="shared" si="40"/>
        <v>38.367924528301884</v>
      </c>
      <c r="P68" s="27">
        <f>I68/C68</f>
        <v>42.122641509433961</v>
      </c>
      <c r="Q68" s="27">
        <f t="shared" si="41"/>
        <v>31</v>
      </c>
      <c r="R68" s="75">
        <v>3790.8</v>
      </c>
      <c r="S68" s="75">
        <v>3942.4320000000002</v>
      </c>
      <c r="T68" s="75">
        <v>4100.1292800000001</v>
      </c>
      <c r="U68" s="75">
        <v>4264.1344512000005</v>
      </c>
      <c r="V68" s="75">
        <f t="shared" si="42"/>
        <v>17.881132075471697</v>
      </c>
      <c r="W68" s="75">
        <f t="shared" si="43"/>
        <v>18.596377358490567</v>
      </c>
      <c r="X68" s="75">
        <f t="shared" si="44"/>
        <v>19.34023245283019</v>
      </c>
      <c r="Y68" s="75">
        <f t="shared" si="45"/>
        <v>20.113841750943397</v>
      </c>
    </row>
    <row r="69" spans="1:25">
      <c r="A69" s="49">
        <v>310311</v>
      </c>
      <c r="B69" s="38" t="s">
        <v>50</v>
      </c>
      <c r="C69" s="30">
        <v>190</v>
      </c>
      <c r="D69" s="42">
        <v>19282</v>
      </c>
      <c r="E69" s="42">
        <v>27621</v>
      </c>
      <c r="F69" s="42">
        <v>19312</v>
      </c>
      <c r="G69" s="42">
        <v>21755</v>
      </c>
      <c r="H69" s="42">
        <v>21879</v>
      </c>
      <c r="I69" s="42">
        <v>14726</v>
      </c>
      <c r="J69" s="50">
        <v>23600</v>
      </c>
      <c r="K69" s="39">
        <f t="shared" si="37"/>
        <v>101.48421052631579</v>
      </c>
      <c r="L69" s="39">
        <f t="shared" si="46"/>
        <v>145.37368421052631</v>
      </c>
      <c r="M69" s="39">
        <f t="shared" si="38"/>
        <v>101.6421052631579</v>
      </c>
      <c r="N69" s="27">
        <f t="shared" si="39"/>
        <v>114.5</v>
      </c>
      <c r="O69" s="27">
        <f t="shared" si="40"/>
        <v>115.15263157894736</v>
      </c>
      <c r="P69" s="27">
        <f>I69/C69</f>
        <v>77.505263157894731</v>
      </c>
      <c r="Q69" s="27">
        <f t="shared" si="41"/>
        <v>124.21052631578948</v>
      </c>
      <c r="R69" s="75">
        <v>20084.48</v>
      </c>
      <c r="S69" s="75">
        <v>20887.859199999999</v>
      </c>
      <c r="T69" s="75">
        <v>21723.373567999999</v>
      </c>
      <c r="U69" s="75">
        <v>22592.308510719999</v>
      </c>
      <c r="V69" s="75">
        <f t="shared" si="42"/>
        <v>105.7077894736842</v>
      </c>
      <c r="W69" s="75">
        <f t="shared" si="43"/>
        <v>109.93610105263157</v>
      </c>
      <c r="X69" s="75">
        <f t="shared" si="44"/>
        <v>114.33354509473683</v>
      </c>
      <c r="Y69" s="75">
        <f t="shared" si="45"/>
        <v>118.90688689852631</v>
      </c>
    </row>
    <row r="70" spans="1:25">
      <c r="A70" s="49">
        <v>310307</v>
      </c>
      <c r="B70" s="38" t="s">
        <v>51</v>
      </c>
      <c r="C70" s="30">
        <v>176</v>
      </c>
      <c r="D70" s="42">
        <v>13172</v>
      </c>
      <c r="E70" s="42">
        <v>16899</v>
      </c>
      <c r="F70" s="42">
        <v>16639</v>
      </c>
      <c r="G70" s="42">
        <v>21258</v>
      </c>
      <c r="H70" s="42">
        <v>23360</v>
      </c>
      <c r="I70" s="42">
        <v>22611</v>
      </c>
      <c r="J70" s="50">
        <v>19854</v>
      </c>
      <c r="K70" s="39">
        <f t="shared" si="37"/>
        <v>74.840909090909093</v>
      </c>
      <c r="L70" s="39">
        <f t="shared" si="46"/>
        <v>96.017045454545453</v>
      </c>
      <c r="M70" s="39">
        <f t="shared" si="38"/>
        <v>94.539772727272734</v>
      </c>
      <c r="N70" s="27">
        <f t="shared" si="39"/>
        <v>120.78409090909091</v>
      </c>
      <c r="O70" s="27">
        <f t="shared" si="40"/>
        <v>132.72727272727272</v>
      </c>
      <c r="P70" s="27">
        <f>I70/C70</f>
        <v>128.47159090909091</v>
      </c>
      <c r="Q70" s="27">
        <f t="shared" si="41"/>
        <v>112.80681818181819</v>
      </c>
      <c r="R70" s="75">
        <v>17304.560000000001</v>
      </c>
      <c r="S70" s="75">
        <v>17996.742400000003</v>
      </c>
      <c r="T70" s="75">
        <v>18716.612096000004</v>
      </c>
      <c r="U70" s="75">
        <v>19465.276579840007</v>
      </c>
      <c r="V70" s="75">
        <f t="shared" si="42"/>
        <v>98.321363636363643</v>
      </c>
      <c r="W70" s="75">
        <f t="shared" si="43"/>
        <v>102.2542181818182</v>
      </c>
      <c r="X70" s="75">
        <f t="shared" si="44"/>
        <v>106.34438690909093</v>
      </c>
      <c r="Y70" s="75">
        <f t="shared" si="45"/>
        <v>110.59816238545459</v>
      </c>
    </row>
    <row r="71" spans="1:25">
      <c r="A71" s="49">
        <v>310308</v>
      </c>
      <c r="B71" s="38" t="s">
        <v>52</v>
      </c>
      <c r="C71" s="30">
        <v>464</v>
      </c>
      <c r="D71" s="42">
        <v>20327</v>
      </c>
      <c r="E71" s="42">
        <v>19000</v>
      </c>
      <c r="F71" s="42">
        <v>21201</v>
      </c>
      <c r="G71" s="42">
        <v>23032</v>
      </c>
      <c r="H71" s="42">
        <v>34464</v>
      </c>
      <c r="I71" s="46" t="s">
        <v>69</v>
      </c>
      <c r="J71" s="50">
        <v>23760</v>
      </c>
      <c r="K71" s="39">
        <f t="shared" si="37"/>
        <v>43.808189655172413</v>
      </c>
      <c r="L71" s="39">
        <f t="shared" si="46"/>
        <v>40.948275862068968</v>
      </c>
      <c r="M71" s="39">
        <f t="shared" si="38"/>
        <v>45.691810344827587</v>
      </c>
      <c r="N71" s="27">
        <f t="shared" si="39"/>
        <v>49.637931034482762</v>
      </c>
      <c r="O71" s="27">
        <f t="shared" si="40"/>
        <v>74.275862068965523</v>
      </c>
      <c r="P71" s="46" t="s">
        <v>69</v>
      </c>
      <c r="Q71" s="27">
        <f t="shared" si="41"/>
        <v>51.206896551724135</v>
      </c>
      <c r="R71" s="75">
        <v>22049.040000000001</v>
      </c>
      <c r="S71" s="75">
        <v>22931.001600000003</v>
      </c>
      <c r="T71" s="75">
        <v>23848.241664000005</v>
      </c>
      <c r="U71" s="75">
        <v>24802.171330560006</v>
      </c>
      <c r="V71" s="75">
        <f t="shared" si="42"/>
        <v>47.51948275862069</v>
      </c>
      <c r="W71" s="75">
        <f t="shared" si="43"/>
        <v>49.420262068965528</v>
      </c>
      <c r="X71" s="75">
        <f t="shared" si="44"/>
        <v>51.39707255172415</v>
      </c>
      <c r="Y71" s="75">
        <f t="shared" si="45"/>
        <v>53.452955453793116</v>
      </c>
    </row>
    <row r="72" spans="1:25">
      <c r="A72" s="49">
        <v>310303</v>
      </c>
      <c r="B72" s="38" t="s">
        <v>53</v>
      </c>
      <c r="C72" s="30">
        <v>239</v>
      </c>
      <c r="D72" s="42">
        <v>0</v>
      </c>
      <c r="E72" s="42">
        <v>0</v>
      </c>
      <c r="F72" s="42">
        <v>8673</v>
      </c>
      <c r="G72" s="42">
        <v>14535</v>
      </c>
      <c r="H72" s="42">
        <v>13652</v>
      </c>
      <c r="I72" s="42">
        <v>17078</v>
      </c>
      <c r="J72" s="50">
        <v>8314</v>
      </c>
      <c r="K72" s="39">
        <f t="shared" si="37"/>
        <v>0</v>
      </c>
      <c r="L72" s="39">
        <f t="shared" si="46"/>
        <v>0</v>
      </c>
      <c r="M72" s="39">
        <f t="shared" si="38"/>
        <v>36.288702928870293</v>
      </c>
      <c r="N72" s="27">
        <f t="shared" si="39"/>
        <v>60.81589958158996</v>
      </c>
      <c r="O72" s="27">
        <f t="shared" si="40"/>
        <v>57.121338912133893</v>
      </c>
      <c r="P72" s="27">
        <f>I72/C72</f>
        <v>71.456066945606693</v>
      </c>
      <c r="Q72" s="27">
        <f t="shared" si="41"/>
        <v>34.786610878661087</v>
      </c>
      <c r="R72" s="75">
        <v>9019.92</v>
      </c>
      <c r="S72" s="75">
        <v>9380.7168000000001</v>
      </c>
      <c r="T72" s="75">
        <v>9755.9454720000012</v>
      </c>
      <c r="U72" s="75">
        <v>10146.183290880002</v>
      </c>
      <c r="V72" s="75">
        <f t="shared" si="42"/>
        <v>37.740251046025108</v>
      </c>
      <c r="W72" s="75">
        <f t="shared" si="43"/>
        <v>39.249861087866108</v>
      </c>
      <c r="X72" s="75">
        <f t="shared" si="44"/>
        <v>40.81985553138076</v>
      </c>
      <c r="Y72" s="75">
        <f t="shared" si="45"/>
        <v>42.452649752635992</v>
      </c>
    </row>
    <row r="73" spans="1:25">
      <c r="A73" s="49">
        <v>310301</v>
      </c>
      <c r="B73" s="38" t="s">
        <v>54</v>
      </c>
      <c r="C73" s="30">
        <v>100</v>
      </c>
      <c r="D73" s="42">
        <v>9765</v>
      </c>
      <c r="E73" s="42">
        <v>9232</v>
      </c>
      <c r="F73" s="42">
        <v>14225</v>
      </c>
      <c r="G73" s="42">
        <v>13621</v>
      </c>
      <c r="H73" s="42">
        <v>13073</v>
      </c>
      <c r="I73" s="42">
        <v>14029</v>
      </c>
      <c r="J73" s="50">
        <v>11752</v>
      </c>
      <c r="K73" s="39">
        <f t="shared" si="37"/>
        <v>97.65</v>
      </c>
      <c r="L73" s="39">
        <f t="shared" si="46"/>
        <v>92.32</v>
      </c>
      <c r="M73" s="39">
        <f t="shared" si="38"/>
        <v>142.25</v>
      </c>
      <c r="N73" s="27">
        <f t="shared" si="39"/>
        <v>136.21</v>
      </c>
      <c r="O73" s="27">
        <f t="shared" si="40"/>
        <v>130.72999999999999</v>
      </c>
      <c r="P73" s="27">
        <f>I73/C73</f>
        <v>140.29</v>
      </c>
      <c r="Q73" s="27">
        <f t="shared" si="41"/>
        <v>117.52</v>
      </c>
      <c r="R73" s="75">
        <v>14794</v>
      </c>
      <c r="S73" s="75">
        <v>15385.76</v>
      </c>
      <c r="T73" s="75">
        <v>16001.190400000001</v>
      </c>
      <c r="U73" s="75">
        <v>16641.238016000003</v>
      </c>
      <c r="V73" s="75">
        <f t="shared" si="42"/>
        <v>147.94</v>
      </c>
      <c r="W73" s="75">
        <f t="shared" si="43"/>
        <v>153.85759999999999</v>
      </c>
      <c r="X73" s="75">
        <f t="shared" si="44"/>
        <v>160.01190400000002</v>
      </c>
      <c r="Y73" s="75">
        <f t="shared" si="45"/>
        <v>166.41238016000003</v>
      </c>
    </row>
    <row r="74" spans="1:25">
      <c r="A74" s="49">
        <v>310306</v>
      </c>
      <c r="B74" s="38" t="s">
        <v>55</v>
      </c>
      <c r="C74" s="30">
        <v>86</v>
      </c>
      <c r="D74" s="42">
        <v>12973</v>
      </c>
      <c r="E74" s="42">
        <v>28050</v>
      </c>
      <c r="F74" s="42">
        <v>17487</v>
      </c>
      <c r="G74" s="42">
        <v>15052</v>
      </c>
      <c r="H74" s="42">
        <v>15137</v>
      </c>
      <c r="I74" s="46" t="s">
        <v>69</v>
      </c>
      <c r="J74" s="50">
        <v>15117</v>
      </c>
      <c r="K74" s="39">
        <f t="shared" si="37"/>
        <v>150.84883720930233</v>
      </c>
      <c r="L74" s="39">
        <f t="shared" si="46"/>
        <v>326.16279069767444</v>
      </c>
      <c r="M74" s="39">
        <f t="shared" si="38"/>
        <v>203.33720930232559</v>
      </c>
      <c r="N74" s="27">
        <f t="shared" si="39"/>
        <v>175.02325581395348</v>
      </c>
      <c r="O74" s="27">
        <f t="shared" si="40"/>
        <v>176.01162790697674</v>
      </c>
      <c r="P74" s="46" t="s">
        <v>69</v>
      </c>
      <c r="Q74" s="46"/>
      <c r="R74" s="75">
        <v>18186.48</v>
      </c>
      <c r="S74" s="75">
        <v>18913.939200000001</v>
      </c>
      <c r="T74" s="75">
        <v>19670.496768000001</v>
      </c>
      <c r="U74" s="75">
        <v>20457.31663872</v>
      </c>
      <c r="V74" s="75">
        <f t="shared" si="42"/>
        <v>211.4706976744186</v>
      </c>
      <c r="W74" s="75">
        <f t="shared" si="43"/>
        <v>219.92952558139535</v>
      </c>
      <c r="X74" s="75">
        <f t="shared" si="44"/>
        <v>228.72670660465118</v>
      </c>
      <c r="Y74" s="75">
        <f t="shared" si="45"/>
        <v>237.8757748688372</v>
      </c>
    </row>
    <row r="75" spans="1:25">
      <c r="A75" s="51"/>
      <c r="B75" s="52"/>
      <c r="C75" s="31"/>
      <c r="D75" s="2"/>
      <c r="E75" s="2"/>
      <c r="F75" s="2"/>
      <c r="G75" s="53"/>
      <c r="H75" s="53"/>
      <c r="I75" s="53"/>
      <c r="J75" s="61"/>
      <c r="K75" s="31"/>
      <c r="L75" s="31"/>
      <c r="M75" s="31"/>
      <c r="N75" s="2"/>
      <c r="O75" s="2"/>
      <c r="P75" s="2"/>
      <c r="Q75" s="2"/>
      <c r="R75" s="55"/>
      <c r="S75" s="56"/>
      <c r="T75" s="57"/>
      <c r="U75" s="57"/>
      <c r="V75" s="55"/>
      <c r="W75" s="56"/>
      <c r="X75" s="57"/>
      <c r="Y75" s="57"/>
    </row>
    <row r="76" spans="1:25">
      <c r="A76" s="35"/>
      <c r="B76" s="36"/>
      <c r="C76" s="31"/>
      <c r="D76" s="1"/>
      <c r="E76" s="1"/>
      <c r="F76" s="1"/>
      <c r="G76" s="2"/>
      <c r="H76" s="3"/>
      <c r="I76" s="3"/>
      <c r="J76" s="3"/>
      <c r="K76" s="31"/>
      <c r="L76" s="31"/>
      <c r="M76" s="31"/>
      <c r="N76" s="1"/>
      <c r="O76" s="1"/>
      <c r="P76" s="1"/>
      <c r="Q76" s="1"/>
      <c r="R76" s="37"/>
      <c r="S76" s="31"/>
      <c r="T76" s="31"/>
      <c r="U76" s="32"/>
      <c r="V76" s="37"/>
      <c r="W76" s="31"/>
      <c r="X76" s="31"/>
      <c r="Y76" s="32"/>
    </row>
    <row r="77" spans="1:25">
      <c r="A77" s="86" t="s">
        <v>10</v>
      </c>
      <c r="B77" s="87"/>
      <c r="C77" s="33">
        <f t="shared" ref="C77:J77" si="47">SUM(C78:C87)</f>
        <v>925</v>
      </c>
      <c r="D77" s="34">
        <f t="shared" si="47"/>
        <v>68707</v>
      </c>
      <c r="E77" s="34">
        <f t="shared" si="47"/>
        <v>92438</v>
      </c>
      <c r="F77" s="34">
        <f t="shared" si="47"/>
        <v>99517</v>
      </c>
      <c r="G77" s="34">
        <f t="shared" si="47"/>
        <v>103031</v>
      </c>
      <c r="H77" s="34">
        <f t="shared" si="47"/>
        <v>111503</v>
      </c>
      <c r="I77" s="34">
        <f t="shared" si="47"/>
        <v>117311</v>
      </c>
      <c r="J77" s="34">
        <f t="shared" si="47"/>
        <v>91890</v>
      </c>
      <c r="K77" s="34">
        <f t="shared" ref="K77:K87" si="48">D77/C77</f>
        <v>74.277837837837836</v>
      </c>
      <c r="L77" s="34">
        <f>E77/C77</f>
        <v>99.932972972972976</v>
      </c>
      <c r="M77" s="34">
        <f t="shared" ref="M77:M87" si="49">F77/C77</f>
        <v>107.58594594594595</v>
      </c>
      <c r="N77" s="48">
        <f t="shared" ref="N77:N87" si="50">G77/C77</f>
        <v>111.38486486486487</v>
      </c>
      <c r="O77" s="48">
        <f t="shared" ref="O77:O87" si="51">H77/C77</f>
        <v>120.54378378378378</v>
      </c>
      <c r="P77" s="48">
        <f t="shared" ref="P77:P87" si="52">I77/C77</f>
        <v>126.8227027027027</v>
      </c>
      <c r="Q77" s="48">
        <f t="shared" ref="Q77:Q87" si="53">J77/C77</f>
        <v>99.340540540540545</v>
      </c>
      <c r="R77" s="34">
        <f>SUM(R78:R87)</f>
        <v>103497.68000000001</v>
      </c>
      <c r="S77" s="34">
        <f>SUM(S78:S87)</f>
        <v>107637.58720000001</v>
      </c>
      <c r="T77" s="34">
        <f>SUM(T78:T87)</f>
        <v>111943.09068799998</v>
      </c>
      <c r="U77" s="34">
        <f>SUM(U78:U87)</f>
        <v>116420.81431552004</v>
      </c>
      <c r="V77" s="34">
        <f t="shared" ref="V77:V87" si="54">R77/C77</f>
        <v>111.88938378378379</v>
      </c>
      <c r="W77" s="34">
        <f t="shared" ref="W77:W87" si="55">S77/C77</f>
        <v>116.36495913513515</v>
      </c>
      <c r="X77" s="34">
        <f t="shared" ref="X77:X87" si="56">T77/C77</f>
        <v>121.01955750054051</v>
      </c>
      <c r="Y77" s="34">
        <f t="shared" ref="Y77:Y87" si="57">U77/C77</f>
        <v>125.8603398005622</v>
      </c>
    </row>
    <row r="78" spans="1:25">
      <c r="A78" s="49">
        <v>310405</v>
      </c>
      <c r="B78" s="38" t="s">
        <v>56</v>
      </c>
      <c r="C78" s="30">
        <v>164</v>
      </c>
      <c r="D78" s="42">
        <v>13328</v>
      </c>
      <c r="E78" s="42">
        <v>18022</v>
      </c>
      <c r="F78" s="42">
        <v>19414</v>
      </c>
      <c r="G78" s="42">
        <v>20102</v>
      </c>
      <c r="H78" s="42">
        <v>15276</v>
      </c>
      <c r="I78" s="42">
        <v>20058</v>
      </c>
      <c r="J78" s="39">
        <v>16744</v>
      </c>
      <c r="K78" s="39">
        <f t="shared" si="48"/>
        <v>81.268292682926827</v>
      </c>
      <c r="L78" s="39">
        <f>E78/C78</f>
        <v>109.89024390243902</v>
      </c>
      <c r="M78" s="39">
        <f t="shared" si="49"/>
        <v>118.3780487804878</v>
      </c>
      <c r="N78" s="27">
        <f t="shared" si="50"/>
        <v>122.57317073170732</v>
      </c>
      <c r="O78" s="27">
        <f t="shared" si="51"/>
        <v>93.146341463414629</v>
      </c>
      <c r="P78" s="27">
        <f t="shared" si="52"/>
        <v>122.30487804878049</v>
      </c>
      <c r="Q78" s="27">
        <f t="shared" si="53"/>
        <v>102.09756097560975</v>
      </c>
      <c r="R78" s="75">
        <v>20190.560000000001</v>
      </c>
      <c r="S78" s="75">
        <v>20998.182400000002</v>
      </c>
      <c r="T78" s="75">
        <v>21838.109696000003</v>
      </c>
      <c r="U78" s="75">
        <v>22711.634083840003</v>
      </c>
      <c r="V78" s="75">
        <f t="shared" si="54"/>
        <v>123.11317073170733</v>
      </c>
      <c r="W78" s="75">
        <f t="shared" si="55"/>
        <v>128.03769756097563</v>
      </c>
      <c r="X78" s="75">
        <f t="shared" si="56"/>
        <v>133.15920546341465</v>
      </c>
      <c r="Y78" s="75">
        <f t="shared" si="57"/>
        <v>138.48557368195122</v>
      </c>
    </row>
    <row r="79" spans="1:25">
      <c r="A79" s="49">
        <v>310402</v>
      </c>
      <c r="B79" s="38" t="s">
        <v>57</v>
      </c>
      <c r="C79" s="18">
        <v>102</v>
      </c>
      <c r="D79" s="42">
        <v>8311</v>
      </c>
      <c r="E79" s="42">
        <v>10036</v>
      </c>
      <c r="F79" s="42">
        <v>10672</v>
      </c>
      <c r="G79" s="42">
        <v>11046</v>
      </c>
      <c r="H79" s="42">
        <v>11486</v>
      </c>
      <c r="I79" s="42">
        <v>11711</v>
      </c>
      <c r="J79" s="39">
        <v>10453</v>
      </c>
      <c r="K79" s="39">
        <f t="shared" si="48"/>
        <v>81.480392156862749</v>
      </c>
      <c r="L79" s="39">
        <f t="shared" ref="L79:L87" si="58">E79/C79</f>
        <v>98.392156862745097</v>
      </c>
      <c r="M79" s="39">
        <f t="shared" si="49"/>
        <v>104.62745098039215</v>
      </c>
      <c r="N79" s="27">
        <f t="shared" si="50"/>
        <v>108.29411764705883</v>
      </c>
      <c r="O79" s="27">
        <f t="shared" si="51"/>
        <v>112.6078431372549</v>
      </c>
      <c r="P79" s="27">
        <f t="shared" si="52"/>
        <v>114.81372549019608</v>
      </c>
      <c r="Q79" s="27">
        <f t="shared" si="53"/>
        <v>102.48039215686275</v>
      </c>
      <c r="R79" s="75">
        <v>11098.88</v>
      </c>
      <c r="S79" s="75">
        <v>11542.835200000001</v>
      </c>
      <c r="T79" s="75">
        <v>12004.548608000001</v>
      </c>
      <c r="U79" s="75">
        <v>12484.730552320001</v>
      </c>
      <c r="V79" s="75">
        <f t="shared" si="54"/>
        <v>108.81254901960783</v>
      </c>
      <c r="W79" s="75">
        <f t="shared" si="55"/>
        <v>113.16505098039217</v>
      </c>
      <c r="X79" s="75">
        <f t="shared" si="56"/>
        <v>117.69165301960786</v>
      </c>
      <c r="Y79" s="75">
        <f t="shared" si="57"/>
        <v>122.39931914039217</v>
      </c>
    </row>
    <row r="80" spans="1:25">
      <c r="A80" s="49">
        <v>310407</v>
      </c>
      <c r="B80" s="38" t="s">
        <v>58</v>
      </c>
      <c r="C80" s="30">
        <v>69</v>
      </c>
      <c r="D80" s="42">
        <v>8844</v>
      </c>
      <c r="E80" s="42">
        <v>13274</v>
      </c>
      <c r="F80" s="42">
        <v>12101</v>
      </c>
      <c r="G80" s="42">
        <v>12530</v>
      </c>
      <c r="H80" s="42">
        <v>14107</v>
      </c>
      <c r="I80" s="42">
        <v>14107</v>
      </c>
      <c r="J80" s="39">
        <v>12708</v>
      </c>
      <c r="K80" s="39">
        <f t="shared" si="48"/>
        <v>128.17391304347825</v>
      </c>
      <c r="L80" s="39">
        <f t="shared" si="58"/>
        <v>192.37681159420291</v>
      </c>
      <c r="M80" s="39">
        <f t="shared" si="49"/>
        <v>175.37681159420291</v>
      </c>
      <c r="N80" s="27">
        <f t="shared" si="50"/>
        <v>181.59420289855072</v>
      </c>
      <c r="O80" s="27">
        <f t="shared" si="51"/>
        <v>204.44927536231884</v>
      </c>
      <c r="P80" s="27">
        <f t="shared" si="52"/>
        <v>204.44927536231884</v>
      </c>
      <c r="Q80" s="27">
        <f t="shared" si="53"/>
        <v>184.17391304347825</v>
      </c>
      <c r="R80" s="75">
        <v>12585.04</v>
      </c>
      <c r="S80" s="75">
        <v>13088.441600000002</v>
      </c>
      <c r="T80" s="75">
        <v>13611.979264000003</v>
      </c>
      <c r="U80" s="75">
        <v>14156.458434560003</v>
      </c>
      <c r="V80" s="75">
        <f t="shared" si="54"/>
        <v>182.39188405797103</v>
      </c>
      <c r="W80" s="75">
        <f t="shared" si="55"/>
        <v>189.68755942028989</v>
      </c>
      <c r="X80" s="75">
        <f t="shared" si="56"/>
        <v>197.2750617971015</v>
      </c>
      <c r="Y80" s="75">
        <f t="shared" si="57"/>
        <v>205.16606426898556</v>
      </c>
    </row>
    <row r="81" spans="1:25">
      <c r="A81" s="49">
        <v>310403</v>
      </c>
      <c r="B81" s="38" t="s">
        <v>59</v>
      </c>
      <c r="C81" s="30">
        <v>56</v>
      </c>
      <c r="D81" s="42">
        <v>4149</v>
      </c>
      <c r="E81" s="42">
        <v>6231</v>
      </c>
      <c r="F81" s="42">
        <v>8866</v>
      </c>
      <c r="G81" s="42">
        <v>9181</v>
      </c>
      <c r="H81" s="42">
        <v>7852</v>
      </c>
      <c r="I81" s="42">
        <v>8357</v>
      </c>
      <c r="J81" s="39">
        <v>5847</v>
      </c>
      <c r="K81" s="39">
        <f t="shared" si="48"/>
        <v>74.089285714285708</v>
      </c>
      <c r="L81" s="39">
        <f t="shared" si="58"/>
        <v>111.26785714285714</v>
      </c>
      <c r="M81" s="39">
        <f t="shared" si="49"/>
        <v>158.32142857142858</v>
      </c>
      <c r="N81" s="27">
        <f t="shared" si="50"/>
        <v>163.94642857142858</v>
      </c>
      <c r="O81" s="27">
        <f t="shared" si="51"/>
        <v>140.21428571428572</v>
      </c>
      <c r="P81" s="27">
        <f t="shared" si="52"/>
        <v>149.23214285714286</v>
      </c>
      <c r="Q81" s="27">
        <f t="shared" si="53"/>
        <v>104.41071428571429</v>
      </c>
      <c r="R81" s="75">
        <v>9220.64</v>
      </c>
      <c r="S81" s="75">
        <v>9589.4655999999995</v>
      </c>
      <c r="T81" s="75">
        <v>9973.0442239999993</v>
      </c>
      <c r="U81" s="75">
        <v>10371.96599296</v>
      </c>
      <c r="V81" s="75">
        <f t="shared" si="54"/>
        <v>164.65428571428569</v>
      </c>
      <c r="W81" s="75">
        <f t="shared" si="55"/>
        <v>171.24045714285714</v>
      </c>
      <c r="X81" s="75">
        <f t="shared" si="56"/>
        <v>178.09007542857142</v>
      </c>
      <c r="Y81" s="75">
        <f t="shared" si="57"/>
        <v>185.21367844571429</v>
      </c>
    </row>
    <row r="82" spans="1:25">
      <c r="A82" s="49">
        <v>310404</v>
      </c>
      <c r="B82" s="38" t="s">
        <v>60</v>
      </c>
      <c r="C82" s="30">
        <v>38</v>
      </c>
      <c r="D82" s="42">
        <v>3627</v>
      </c>
      <c r="E82" s="42">
        <v>4458</v>
      </c>
      <c r="F82" s="42">
        <v>5297</v>
      </c>
      <c r="G82" s="42">
        <v>5482</v>
      </c>
      <c r="H82" s="42">
        <v>6926</v>
      </c>
      <c r="I82" s="42">
        <v>6974</v>
      </c>
      <c r="J82" s="39">
        <v>4699</v>
      </c>
      <c r="K82" s="39">
        <f t="shared" si="48"/>
        <v>95.44736842105263</v>
      </c>
      <c r="L82" s="39">
        <f t="shared" si="58"/>
        <v>117.31578947368421</v>
      </c>
      <c r="M82" s="39">
        <f t="shared" si="49"/>
        <v>139.39473684210526</v>
      </c>
      <c r="N82" s="27">
        <f t="shared" si="50"/>
        <v>144.26315789473685</v>
      </c>
      <c r="O82" s="27">
        <f t="shared" si="51"/>
        <v>182.26315789473685</v>
      </c>
      <c r="P82" s="27">
        <f t="shared" si="52"/>
        <v>183.52631578947367</v>
      </c>
      <c r="Q82" s="27">
        <f t="shared" si="53"/>
        <v>123.65789473684211</v>
      </c>
      <c r="R82" s="75">
        <v>5508.88</v>
      </c>
      <c r="S82" s="75">
        <v>5729.2352000000001</v>
      </c>
      <c r="T82" s="75">
        <v>5958.4046080000007</v>
      </c>
      <c r="U82" s="75">
        <v>6196.7407923200008</v>
      </c>
      <c r="V82" s="75">
        <f t="shared" si="54"/>
        <v>144.97052631578947</v>
      </c>
      <c r="W82" s="75">
        <f t="shared" si="55"/>
        <v>150.76934736842105</v>
      </c>
      <c r="X82" s="75">
        <f t="shared" si="56"/>
        <v>156.80012126315791</v>
      </c>
      <c r="Y82" s="75">
        <f t="shared" si="57"/>
        <v>163.07212611368422</v>
      </c>
    </row>
    <row r="83" spans="1:25">
      <c r="A83" s="67">
        <v>310408</v>
      </c>
      <c r="B83" s="38" t="s">
        <v>61</v>
      </c>
      <c r="C83" s="30">
        <v>68</v>
      </c>
      <c r="D83" s="42">
        <v>5005</v>
      </c>
      <c r="E83" s="42">
        <v>7025</v>
      </c>
      <c r="F83" s="42">
        <v>7025</v>
      </c>
      <c r="G83" s="42">
        <v>7275</v>
      </c>
      <c r="H83" s="42">
        <v>7859</v>
      </c>
      <c r="I83" s="42">
        <v>7875</v>
      </c>
      <c r="J83" s="39">
        <v>6345</v>
      </c>
      <c r="K83" s="39">
        <f t="shared" si="48"/>
        <v>73.602941176470594</v>
      </c>
      <c r="L83" s="39">
        <f t="shared" si="58"/>
        <v>103.30882352941177</v>
      </c>
      <c r="M83" s="39">
        <f t="shared" si="49"/>
        <v>103.30882352941177</v>
      </c>
      <c r="N83" s="27">
        <f t="shared" si="50"/>
        <v>106.98529411764706</v>
      </c>
      <c r="O83" s="27">
        <f t="shared" si="51"/>
        <v>115.57352941176471</v>
      </c>
      <c r="P83" s="27">
        <f t="shared" si="52"/>
        <v>115.80882352941177</v>
      </c>
      <c r="Q83" s="27">
        <f t="shared" si="53"/>
        <v>93.308823529411768</v>
      </c>
      <c r="R83" s="75">
        <v>7306</v>
      </c>
      <c r="S83" s="75">
        <v>7598.24</v>
      </c>
      <c r="T83" s="75">
        <v>7902.1696000000011</v>
      </c>
      <c r="U83" s="75">
        <v>8218.2563840000021</v>
      </c>
      <c r="V83" s="75">
        <f t="shared" si="54"/>
        <v>107.44117647058823</v>
      </c>
      <c r="W83" s="75">
        <f t="shared" si="55"/>
        <v>111.73882352941176</v>
      </c>
      <c r="X83" s="75">
        <f t="shared" si="56"/>
        <v>116.20837647058825</v>
      </c>
      <c r="Y83" s="75">
        <f t="shared" si="57"/>
        <v>120.8567115294118</v>
      </c>
    </row>
    <row r="84" spans="1:25">
      <c r="A84" s="49">
        <v>310410</v>
      </c>
      <c r="B84" s="38" t="s">
        <v>62</v>
      </c>
      <c r="C84" s="30">
        <v>20</v>
      </c>
      <c r="D84" s="42">
        <v>2737</v>
      </c>
      <c r="E84" s="42">
        <v>5573</v>
      </c>
      <c r="F84" s="42">
        <v>5573</v>
      </c>
      <c r="G84" s="42">
        <v>5771</v>
      </c>
      <c r="H84" s="42">
        <v>5877</v>
      </c>
      <c r="I84" s="42">
        <v>5878</v>
      </c>
      <c r="J84" s="39">
        <v>4613</v>
      </c>
      <c r="K84" s="39">
        <f t="shared" si="48"/>
        <v>136.85</v>
      </c>
      <c r="L84" s="39">
        <f t="shared" si="58"/>
        <v>278.64999999999998</v>
      </c>
      <c r="M84" s="39">
        <f t="shared" si="49"/>
        <v>278.64999999999998</v>
      </c>
      <c r="N84" s="27">
        <f t="shared" si="50"/>
        <v>288.55</v>
      </c>
      <c r="O84" s="27">
        <f t="shared" si="51"/>
        <v>293.85000000000002</v>
      </c>
      <c r="P84" s="27">
        <f t="shared" si="52"/>
        <v>293.89999999999998</v>
      </c>
      <c r="Q84" s="27">
        <f t="shared" si="53"/>
        <v>230.65</v>
      </c>
      <c r="R84" s="75">
        <v>5795.92</v>
      </c>
      <c r="S84" s="75">
        <v>6027.7568000000001</v>
      </c>
      <c r="T84" s="75">
        <v>6268.867072</v>
      </c>
      <c r="U84" s="75">
        <v>6519.6217548800005</v>
      </c>
      <c r="V84" s="75">
        <f t="shared" si="54"/>
        <v>289.79599999999999</v>
      </c>
      <c r="W84" s="75">
        <f t="shared" si="55"/>
        <v>301.38783999999998</v>
      </c>
      <c r="X84" s="75">
        <f t="shared" si="56"/>
        <v>313.44335360000002</v>
      </c>
      <c r="Y84" s="75">
        <f t="shared" si="57"/>
        <v>325.98108774400004</v>
      </c>
    </row>
    <row r="85" spans="1:25">
      <c r="A85" s="49">
        <v>310409</v>
      </c>
      <c r="B85" s="38" t="s">
        <v>63</v>
      </c>
      <c r="C85" s="30">
        <v>263</v>
      </c>
      <c r="D85" s="42">
        <v>10849</v>
      </c>
      <c r="E85" s="42">
        <v>13804</v>
      </c>
      <c r="F85" s="42">
        <v>15256</v>
      </c>
      <c r="G85" s="42">
        <v>15796</v>
      </c>
      <c r="H85" s="42">
        <v>17984</v>
      </c>
      <c r="I85" s="42">
        <v>17984</v>
      </c>
      <c r="J85" s="39">
        <v>15061</v>
      </c>
      <c r="K85" s="39">
        <f t="shared" si="48"/>
        <v>41.250950570342205</v>
      </c>
      <c r="L85" s="39">
        <f t="shared" si="58"/>
        <v>52.486692015209123</v>
      </c>
      <c r="M85" s="39">
        <f t="shared" si="49"/>
        <v>58.00760456273764</v>
      </c>
      <c r="N85" s="27">
        <f t="shared" si="50"/>
        <v>60.060836501901143</v>
      </c>
      <c r="O85" s="27">
        <f t="shared" si="51"/>
        <v>68.380228136882124</v>
      </c>
      <c r="P85" s="27">
        <f t="shared" si="52"/>
        <v>68.380228136882124</v>
      </c>
      <c r="Q85" s="27">
        <f t="shared" si="53"/>
        <v>57.266159695817493</v>
      </c>
      <c r="R85" s="75">
        <v>15866.24</v>
      </c>
      <c r="S85" s="75">
        <v>16500.889599999999</v>
      </c>
      <c r="T85" s="75">
        <v>17160.925184</v>
      </c>
      <c r="U85" s="75">
        <v>17847.36219136</v>
      </c>
      <c r="V85" s="75">
        <f t="shared" si="54"/>
        <v>60.32790874524715</v>
      </c>
      <c r="W85" s="75">
        <f t="shared" si="55"/>
        <v>62.741025095057026</v>
      </c>
      <c r="X85" s="75">
        <f t="shared" si="56"/>
        <v>65.250666098859313</v>
      </c>
      <c r="Y85" s="75">
        <f t="shared" si="57"/>
        <v>67.860692742813683</v>
      </c>
    </row>
    <row r="86" spans="1:25">
      <c r="A86" s="49">
        <v>310401</v>
      </c>
      <c r="B86" s="38" t="s">
        <v>64</v>
      </c>
      <c r="C86" s="30">
        <v>119</v>
      </c>
      <c r="D86" s="42">
        <v>11857</v>
      </c>
      <c r="E86" s="42">
        <v>14015</v>
      </c>
      <c r="F86" s="42">
        <v>11995</v>
      </c>
      <c r="G86" s="42">
        <v>12416</v>
      </c>
      <c r="H86" s="42">
        <v>18904</v>
      </c>
      <c r="I86" s="42">
        <v>18904</v>
      </c>
      <c r="J86" s="39">
        <v>12961</v>
      </c>
      <c r="K86" s="39">
        <f t="shared" si="48"/>
        <v>99.638655462184872</v>
      </c>
      <c r="L86" s="39">
        <f t="shared" si="58"/>
        <v>117.77310924369748</v>
      </c>
      <c r="M86" s="39">
        <f t="shared" si="49"/>
        <v>100.79831932773109</v>
      </c>
      <c r="N86" s="27">
        <f t="shared" si="50"/>
        <v>104.33613445378151</v>
      </c>
      <c r="O86" s="27">
        <f t="shared" si="51"/>
        <v>158.85714285714286</v>
      </c>
      <c r="P86" s="27">
        <f t="shared" si="52"/>
        <v>158.85714285714286</v>
      </c>
      <c r="Q86" s="27">
        <f t="shared" si="53"/>
        <v>108.91596638655462</v>
      </c>
      <c r="R86" s="75">
        <v>12474.8</v>
      </c>
      <c r="S86" s="75">
        <v>12973.792000000001</v>
      </c>
      <c r="T86" s="75">
        <v>13492.743680000001</v>
      </c>
      <c r="U86" s="75">
        <v>14032.453427200002</v>
      </c>
      <c r="V86" s="75">
        <f t="shared" si="54"/>
        <v>104.83025210084033</v>
      </c>
      <c r="W86" s="75">
        <f t="shared" si="55"/>
        <v>109.02346218487396</v>
      </c>
      <c r="X86" s="75">
        <f t="shared" si="56"/>
        <v>113.38440067226892</v>
      </c>
      <c r="Y86" s="75">
        <f t="shared" si="57"/>
        <v>117.91977669915968</v>
      </c>
    </row>
    <row r="87" spans="1:25">
      <c r="A87" s="49">
        <v>310406</v>
      </c>
      <c r="B87" s="38" t="s">
        <v>65</v>
      </c>
      <c r="C87" s="30">
        <v>26</v>
      </c>
      <c r="D87" s="42">
        <v>0</v>
      </c>
      <c r="E87" s="42">
        <v>0</v>
      </c>
      <c r="F87" s="42">
        <v>3318</v>
      </c>
      <c r="G87" s="42">
        <v>3432</v>
      </c>
      <c r="H87" s="42">
        <v>5232</v>
      </c>
      <c r="I87" s="42">
        <v>5463</v>
      </c>
      <c r="J87" s="39">
        <v>2459</v>
      </c>
      <c r="K87" s="39">
        <f t="shared" si="48"/>
        <v>0</v>
      </c>
      <c r="L87" s="39">
        <f t="shared" si="58"/>
        <v>0</v>
      </c>
      <c r="M87" s="39">
        <f t="shared" si="49"/>
        <v>127.61538461538461</v>
      </c>
      <c r="N87" s="27">
        <f t="shared" si="50"/>
        <v>132</v>
      </c>
      <c r="O87" s="27">
        <f t="shared" si="51"/>
        <v>201.23076923076923</v>
      </c>
      <c r="P87" s="27">
        <f t="shared" si="52"/>
        <v>210.11538461538461</v>
      </c>
      <c r="Q87" s="27">
        <f t="shared" si="53"/>
        <v>94.57692307692308</v>
      </c>
      <c r="R87" s="75">
        <v>3450.72</v>
      </c>
      <c r="S87" s="75">
        <v>3588.7488000000003</v>
      </c>
      <c r="T87" s="75">
        <v>3732.2987520000006</v>
      </c>
      <c r="U87" s="75">
        <v>3881.5907020800009</v>
      </c>
      <c r="V87" s="75">
        <f t="shared" si="54"/>
        <v>132.72</v>
      </c>
      <c r="W87" s="75">
        <f t="shared" si="55"/>
        <v>138.02880000000002</v>
      </c>
      <c r="X87" s="75">
        <f t="shared" si="56"/>
        <v>143.54995200000002</v>
      </c>
      <c r="Y87" s="75">
        <f t="shared" si="57"/>
        <v>149.29195008000005</v>
      </c>
    </row>
    <row r="88" spans="1:25">
      <c r="A88" s="10"/>
      <c r="B88" s="11"/>
      <c r="C88" s="11"/>
      <c r="D88" s="11"/>
      <c r="E88" s="11"/>
      <c r="G88" s="11"/>
      <c r="H88" s="12"/>
      <c r="I88" s="12"/>
      <c r="J88" s="12"/>
      <c r="K88" s="11"/>
      <c r="L88" s="11"/>
      <c r="M88" s="11"/>
      <c r="N88" s="11"/>
      <c r="O88" s="11"/>
      <c r="P88" s="11"/>
      <c r="Q88" s="11"/>
      <c r="R88" s="13"/>
      <c r="S88" s="12"/>
      <c r="T88" s="11"/>
      <c r="U88" s="14"/>
      <c r="V88" s="13"/>
      <c r="W88" s="12"/>
      <c r="X88" s="11"/>
      <c r="Y88" s="14"/>
    </row>
    <row r="89" spans="1:25" ht="15.75" customHeight="1">
      <c r="A89" s="74" t="s">
        <v>68</v>
      </c>
      <c r="B89" s="47" t="s">
        <v>72</v>
      </c>
      <c r="C89" s="7"/>
      <c r="D89" s="8"/>
      <c r="E89" s="8"/>
      <c r="F89" s="8"/>
      <c r="G89" s="9"/>
      <c r="K89" s="7"/>
      <c r="L89" s="7"/>
      <c r="M89" s="7"/>
      <c r="N89" s="8"/>
      <c r="O89" s="8"/>
      <c r="P89" s="8"/>
      <c r="Q89" s="8"/>
      <c r="S89" s="6"/>
      <c r="W89" s="6"/>
    </row>
    <row r="90" spans="1:25" ht="15.75" customHeight="1">
      <c r="A90" s="74"/>
      <c r="B90" s="47" t="s">
        <v>91</v>
      </c>
      <c r="C90" s="7"/>
      <c r="D90" s="8"/>
      <c r="E90" s="8"/>
      <c r="F90" s="8"/>
      <c r="G90" s="9"/>
      <c r="K90" s="7"/>
      <c r="L90" s="7"/>
      <c r="M90" s="7"/>
      <c r="N90" s="8"/>
      <c r="O90" s="8"/>
      <c r="P90" s="8"/>
      <c r="Q90" s="8"/>
      <c r="S90" s="6"/>
      <c r="W90" s="6"/>
    </row>
    <row r="91" spans="1:25" ht="17.25" customHeight="1">
      <c r="B91" s="47" t="s">
        <v>78</v>
      </c>
      <c r="C91" s="8"/>
      <c r="D91" s="8"/>
      <c r="E91" s="8"/>
      <c r="F91" s="8"/>
      <c r="G91" s="9"/>
      <c r="K91" s="8"/>
      <c r="L91" s="8"/>
      <c r="M91" s="8"/>
      <c r="N91" s="8"/>
      <c r="O91" s="8"/>
      <c r="P91" s="8"/>
      <c r="Q91" s="8"/>
      <c r="S91" s="6"/>
      <c r="W91" s="6"/>
    </row>
    <row r="92" spans="1:25" ht="17.25" customHeight="1">
      <c r="A92" s="74"/>
      <c r="B92" s="47" t="s">
        <v>92</v>
      </c>
      <c r="C92" s="8"/>
      <c r="D92" s="8"/>
      <c r="E92" s="8"/>
      <c r="F92" s="8"/>
      <c r="G92" s="9"/>
      <c r="K92" s="8"/>
      <c r="L92" s="8"/>
      <c r="M92" s="8"/>
      <c r="N92" s="8"/>
      <c r="O92" s="8"/>
      <c r="P92" s="8"/>
      <c r="Q92" s="8"/>
      <c r="S92" s="6"/>
      <c r="W92" s="6"/>
    </row>
    <row r="93" spans="1:25" ht="17.25" customHeight="1">
      <c r="B93" s="47" t="s">
        <v>90</v>
      </c>
      <c r="C93" s="8"/>
      <c r="D93" s="8"/>
      <c r="E93" s="8"/>
      <c r="F93" s="8"/>
      <c r="G93" s="9"/>
      <c r="K93" s="8"/>
      <c r="L93" s="8"/>
      <c r="M93" s="8"/>
      <c r="N93" s="8"/>
      <c r="O93" s="8"/>
      <c r="P93" s="8"/>
      <c r="Q93" s="8"/>
      <c r="S93" s="6"/>
      <c r="W93" s="6"/>
    </row>
    <row r="94" spans="1:25" ht="16.5" customHeight="1">
      <c r="B94" s="47" t="s">
        <v>79</v>
      </c>
      <c r="C94" s="8"/>
      <c r="D94" s="8"/>
      <c r="E94" s="8"/>
      <c r="F94" s="8"/>
      <c r="G94" s="9"/>
      <c r="K94" s="8"/>
      <c r="L94" s="8"/>
      <c r="M94" s="8"/>
      <c r="N94" s="8"/>
      <c r="O94" s="8"/>
      <c r="P94" s="8"/>
      <c r="Q94" s="8"/>
      <c r="S94" s="6"/>
      <c r="W94" s="6"/>
    </row>
    <row r="95" spans="1:25" ht="10.5" customHeight="1">
      <c r="C95" s="8"/>
      <c r="D95" s="8"/>
      <c r="E95" s="8"/>
      <c r="F95" s="8"/>
      <c r="G95" s="9"/>
      <c r="K95" s="8"/>
      <c r="L95" s="8"/>
      <c r="M95" s="8"/>
      <c r="N95" s="8"/>
      <c r="O95" s="8"/>
      <c r="P95" s="8"/>
      <c r="Q95" s="8"/>
      <c r="S95" s="6"/>
      <c r="W95" s="6"/>
    </row>
    <row r="96" spans="1:25" ht="13.5" customHeight="1">
      <c r="A96" s="74" t="s">
        <v>74</v>
      </c>
      <c r="B96" t="s">
        <v>75</v>
      </c>
      <c r="C96" s="8"/>
      <c r="D96" s="8"/>
      <c r="E96" s="8"/>
      <c r="F96" s="8"/>
      <c r="G96" s="9"/>
      <c r="K96" s="8"/>
      <c r="L96" s="8"/>
      <c r="M96" s="8"/>
      <c r="N96" s="8"/>
      <c r="O96" s="8"/>
      <c r="P96" s="8"/>
      <c r="Q96" s="8"/>
      <c r="S96" s="6"/>
      <c r="W96" s="6"/>
    </row>
    <row r="97" spans="1:25" ht="10.5" customHeight="1">
      <c r="C97" s="7"/>
      <c r="D97" s="8"/>
      <c r="E97" s="8"/>
      <c r="F97" s="8"/>
      <c r="G97" s="9"/>
      <c r="K97" s="7"/>
      <c r="L97" s="7"/>
      <c r="M97" s="7"/>
      <c r="N97" s="8"/>
      <c r="O97" s="8"/>
      <c r="P97" s="8"/>
      <c r="Q97" s="8"/>
      <c r="S97" s="6"/>
      <c r="W97" s="6"/>
    </row>
    <row r="98" spans="1:25" ht="12.75" customHeight="1">
      <c r="A98" s="76" t="s">
        <v>84</v>
      </c>
      <c r="B98" s="77"/>
      <c r="C98" s="77"/>
      <c r="D98" s="78"/>
      <c r="E98" s="78"/>
      <c r="F98" s="77"/>
      <c r="G98" s="79"/>
      <c r="H98" s="79"/>
      <c r="I98" s="79"/>
      <c r="J98" s="79"/>
      <c r="K98" s="77"/>
      <c r="L98" s="77"/>
      <c r="M98" s="78"/>
      <c r="N98" s="78"/>
      <c r="O98" s="78"/>
      <c r="P98" s="78"/>
      <c r="Q98" s="78"/>
      <c r="R98" s="79"/>
      <c r="S98" s="80"/>
      <c r="T98" s="80"/>
      <c r="U98" s="79"/>
      <c r="V98" s="79"/>
      <c r="W98" s="80"/>
      <c r="X98" s="80"/>
    </row>
    <row r="99" spans="1:25" ht="12.75" customHeight="1">
      <c r="A99" s="76"/>
      <c r="B99" s="79" t="s">
        <v>85</v>
      </c>
      <c r="C99" s="79"/>
      <c r="D99" s="76"/>
      <c r="E99" s="76"/>
      <c r="F99" s="79"/>
      <c r="G99" s="79"/>
      <c r="H99" s="79"/>
      <c r="I99" s="79"/>
      <c r="J99" s="79"/>
      <c r="K99" s="77"/>
      <c r="L99" s="77"/>
      <c r="M99" s="78"/>
      <c r="N99" s="78"/>
      <c r="O99" s="78"/>
      <c r="P99" s="78"/>
      <c r="Q99" s="78"/>
      <c r="R99" s="79"/>
      <c r="S99" s="80"/>
      <c r="T99" s="80"/>
      <c r="U99" s="79"/>
      <c r="V99" s="79"/>
      <c r="W99" s="80"/>
      <c r="X99" s="80"/>
    </row>
    <row r="100" spans="1:25" ht="15.75" customHeight="1">
      <c r="A100" s="76" t="s">
        <v>82</v>
      </c>
      <c r="B100" s="77"/>
      <c r="C100" s="77"/>
      <c r="D100" s="78"/>
      <c r="E100" s="78"/>
      <c r="F100" s="77"/>
      <c r="G100" s="79"/>
      <c r="H100" s="79"/>
      <c r="I100" s="79"/>
      <c r="J100" s="79"/>
      <c r="K100" s="77"/>
      <c r="L100" s="77"/>
      <c r="M100" s="78"/>
      <c r="N100" s="78"/>
      <c r="O100" s="78"/>
      <c r="P100" s="78"/>
      <c r="Q100" s="78"/>
      <c r="R100" s="79"/>
      <c r="S100" s="80"/>
      <c r="T100" s="80"/>
      <c r="U100" s="79"/>
      <c r="V100" s="79"/>
      <c r="W100" s="80"/>
      <c r="X100" s="80"/>
    </row>
    <row r="101" spans="1:25" ht="15" customHeight="1"/>
    <row r="102" spans="1:25" ht="15">
      <c r="B102" s="76"/>
      <c r="C102" s="76"/>
      <c r="D102" s="81"/>
      <c r="E102" s="81"/>
      <c r="F102" s="81"/>
      <c r="G102" s="82"/>
      <c r="H102" s="79"/>
      <c r="I102" s="79"/>
      <c r="J102" s="79"/>
      <c r="K102" s="76"/>
      <c r="L102" s="76"/>
      <c r="M102" s="76"/>
      <c r="N102" s="81"/>
      <c r="O102" s="81"/>
      <c r="P102" s="81"/>
      <c r="Q102" s="81"/>
      <c r="R102" s="79"/>
      <c r="S102" s="76"/>
      <c r="T102" s="80"/>
      <c r="U102" s="80"/>
      <c r="V102" s="79"/>
      <c r="W102" s="76"/>
      <c r="X102" s="80"/>
      <c r="Y102" s="80"/>
    </row>
  </sheetData>
  <mergeCells count="20">
    <mergeCell ref="D18:J18"/>
    <mergeCell ref="D3:J3"/>
    <mergeCell ref="K3:Q3"/>
    <mergeCell ref="K18:Q18"/>
    <mergeCell ref="A7:B7"/>
    <mergeCell ref="A23:B23"/>
    <mergeCell ref="A49:B49"/>
    <mergeCell ref="A61:B61"/>
    <mergeCell ref="A18:B18"/>
    <mergeCell ref="A21:B21"/>
    <mergeCell ref="R3:U3"/>
    <mergeCell ref="V3:Y3"/>
    <mergeCell ref="V18:Y18"/>
    <mergeCell ref="A11:B11"/>
    <mergeCell ref="A13:B13"/>
    <mergeCell ref="A4:B4"/>
    <mergeCell ref="R18:U18"/>
    <mergeCell ref="A3:B3"/>
    <mergeCell ref="A5:B5"/>
    <mergeCell ref="A9:B9"/>
  </mergeCells>
  <phoneticPr fontId="9" type="noConversion"/>
  <pageMargins left="0.39370078740157483" right="0.39370078740157483" top="0.78740157480314965" bottom="0.78740157480314965" header="0.51181102362204722" footer="0.51181102362204722"/>
  <pageSetup paperSize="9" scale="65" orientation="landscape" r:id="rId1"/>
  <headerFooter alignWithMargins="0">
    <oddHeader>&amp;L&amp;UFiche statistique d'accompagnement&amp;C&amp;"Arial,Gras"Données sur la population - Démographie</oddHeader>
    <oddFooter>&amp;LSRAT Amoron'i Mania&amp;CPage &amp;P de &amp;N&amp;R13 octobre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Population</vt:lpstr>
      <vt:lpstr>Population!Impression_des_titres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lalasoa</dc:creator>
  <cp:lastModifiedBy>RABEANTSIRAKA Jurin</cp:lastModifiedBy>
  <cp:lastPrinted>2009-11-06T10:43:21Z</cp:lastPrinted>
  <dcterms:created xsi:type="dcterms:W3CDTF">2009-04-17T13:38:00Z</dcterms:created>
  <dcterms:modified xsi:type="dcterms:W3CDTF">2011-10-22T16:35:19Z</dcterms:modified>
</cp:coreProperties>
</file>